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showInkAnnotation="0" codeName="ThisWorkbook"/>
  <mc:AlternateContent xmlns:mc="http://schemas.openxmlformats.org/markup-compatibility/2006">
    <mc:Choice Requires="x15">
      <x15ac:absPath xmlns:x15ac="http://schemas.microsoft.com/office/spreadsheetml/2010/11/ac" url="S:\CDBG\CDB\2021\Affordable Housing Revolving Loan Fund - TIF Extension\"/>
    </mc:Choice>
  </mc:AlternateContent>
  <xr:revisionPtr revIDLastSave="0" documentId="13_ncr:1_{E4247FFC-4095-4057-9664-516CCE2F42D1}" xr6:coauthVersionLast="36" xr6:coauthVersionMax="36" xr10:uidLastSave="{00000000-0000-0000-0000-000000000000}"/>
  <bookViews>
    <workbookView xWindow="0" yWindow="0" windowWidth="28800" windowHeight="14690" tabRatio="886" firstSheet="1" activeTab="5" xr2:uid="{00000000-000D-0000-FFFF-FFFF00000000}"/>
  </bookViews>
  <sheets>
    <sheet name="Under_the_Hood" sheetId="54" state="hidden" r:id="rId1"/>
    <sheet name="Form 2a" sheetId="33" r:id="rId2"/>
    <sheet name="ESDS-UnderTheHood" sheetId="80" state="hidden" r:id="rId3"/>
    <sheet name="Form 2b" sheetId="2" r:id="rId4"/>
    <sheet name="2c. LIHTC self-score" sheetId="107" r:id="rId5"/>
    <sheet name="Form 3" sheetId="105" r:id="rId6"/>
    <sheet name="Form 4" sheetId="6" r:id="rId7"/>
    <sheet name="Form 5A " sheetId="7" r:id="rId8"/>
    <sheet name="Form 5B" sheetId="68" r:id="rId9"/>
    <sheet name="Form 5C" sheetId="106" r:id="rId10"/>
    <sheet name="ProForma At-A-Glance" sheetId="98" state="hidden" r:id="rId11"/>
    <sheet name="Form 6" sheetId="21" r:id="rId12"/>
    <sheet name="LIHTC_ScoringLists" sheetId="92" state="hidden" r:id="rId13"/>
    <sheet name="HTF Rollup" sheetId="97" state="hidden" r:id="rId14"/>
  </sheets>
  <externalReferences>
    <externalReference r:id="rId15"/>
  </externalReferences>
  <definedNames>
    <definedName name="_xlnm._FilterDatabase" localSheetId="4" hidden="1">'2c. LIHTC self-score'!$C$9:$E$27</definedName>
    <definedName name="_xlnm._FilterDatabase" localSheetId="3" hidden="1">'Form 2b'!$C$13:$F$56</definedName>
    <definedName name="_ftn1" localSheetId="11">'Form 6'!$C$92</definedName>
    <definedName name="_ftnref1" localSheetId="11">'Form 6'!$C$84</definedName>
    <definedName name="Above_Below">Under_the_Hood!$C$76:$C$78</definedName>
    <definedName name="BuildingType">Under_the_Hood!$C$29:$C$32</definedName>
    <definedName name="BuildintType">Under_the_Hood!$C$29:$C$32</definedName>
    <definedName name="Built_For">Under_the_Hood!$C$80:$C$83</definedName>
    <definedName name="Check10" localSheetId="4">'2c. LIHTC self-score'!#REF!</definedName>
    <definedName name="Check10" localSheetId="3">'Form 2b'!$E$49</definedName>
    <definedName name="Check10" localSheetId="6">'Form 4'!#REF!</definedName>
    <definedName name="Check11" localSheetId="6">'Form 4'!#REF!</definedName>
    <definedName name="Check12" localSheetId="4">'2c. LIHTC self-score'!#REF!</definedName>
    <definedName name="Check12" localSheetId="3">'Form 2b'!$E$51</definedName>
    <definedName name="Check12" localSheetId="6">'Form 4'!#REF!</definedName>
    <definedName name="Check13" localSheetId="4">'2c. LIHTC self-score'!#REF!</definedName>
    <definedName name="Check13" localSheetId="3">'Form 2b'!$E$56</definedName>
    <definedName name="Check13" localSheetId="6">'Form 4'!#REF!</definedName>
    <definedName name="Check14" localSheetId="6">'Form 4'!#REF!</definedName>
    <definedName name="Check15" localSheetId="4">'2c. LIHTC self-score'!#REF!</definedName>
    <definedName name="Check15" localSheetId="3">'Form 2b'!$E$57</definedName>
    <definedName name="Check15" localSheetId="6">'Form 4'!#REF!</definedName>
    <definedName name="Check16" localSheetId="4">'2c. LIHTC self-score'!#REF!</definedName>
    <definedName name="Check16" localSheetId="3">'Form 2b'!$E$58</definedName>
    <definedName name="Check16" localSheetId="6">'Form 4'!#REF!</definedName>
    <definedName name="Check17" localSheetId="4">'2c. LIHTC self-score'!#REF!</definedName>
    <definedName name="Check17" localSheetId="3">'Form 2b'!$E$64</definedName>
    <definedName name="Check18" localSheetId="4">'2c. LIHTC self-score'!#REF!</definedName>
    <definedName name="Check18" localSheetId="3">'Form 2b'!$E$66</definedName>
    <definedName name="credit_limits">LIHTC_ScoringLists!$B$186:$B$187</definedName>
    <definedName name="DevFees">LIHTC_ScoringLists!$B$189:$B$194</definedName>
    <definedName name="eligible_tribes">LIHTC_ScoringLists!$B$201:$B$214</definedName>
    <definedName name="federal_funding_sources">LIHTC_ScoringLists!$B$171:$B$177</definedName>
    <definedName name="FivePoints">'ESDS-UnderTheHood'!$J$2:$J$3</definedName>
    <definedName name="FourPoints">'ESDS-UnderTheHood'!$R$2:$R$3</definedName>
    <definedName name="FourSixEight">'ESDS-UnderTheHood'!$N$9:$N$12</definedName>
    <definedName name="FunderType" localSheetId="5">[1]Under_the_Hood!$C$15:$C$17</definedName>
    <definedName name="FunderType">Under_the_Hood!$C$15:$C$17</definedName>
    <definedName name="FundingType" localSheetId="5">[1]Under_the_Hood!$C$9:$C$11</definedName>
    <definedName name="FundingType">Under_the_Hood!$C$9:$C$11</definedName>
    <definedName name="HalfToFive">'ESDS-UnderTheHood'!$B$16:$B$26</definedName>
    <definedName name="HalfToTen">'ESDS-UnderTheHood'!$B$29:$B$49</definedName>
    <definedName name="higher_income">LIHTC_ScoringLists!$B$2:$B$16</definedName>
    <definedName name="Historic">LIHTC_ScoringLists!$B$197:$B$199</definedName>
    <definedName name="Homeless75">LIHTC_ScoringLists!$B$126:$B$127</definedName>
    <definedName name="ID_of_Interest">Under_the_Hood!$C$73:$C$74</definedName>
    <definedName name="in_within">LIHTC_ScoringLists!$B$225:$B$229</definedName>
    <definedName name="Inc_Higher">LIHTC_ScoringLists!$B$18:$B$38</definedName>
    <definedName name="Inc_Lower">LIHTC_ScoringLists!$B$69:$B$89</definedName>
    <definedName name="Inc_percent">LIHTC_ScoringLists!$B$91:$B$100</definedName>
    <definedName name="job_centers">LIHTC_ScoringLists!$B$231:$B$280</definedName>
    <definedName name="KC_HTF">LIHTC_ScoringLists!$B$179:$B$181</definedName>
    <definedName name="KC_only">LIHTC_ScoringLists!$B$221:$B$223</definedName>
    <definedName name="LIHTC_Type">Under_the_Hood!$C$67:$C$71</definedName>
    <definedName name="local_funding_counties">LIHTC_ScoringLists!$B$140:$B$147</definedName>
    <definedName name="local_funding_sources">LIHTC_ScoringLists!$B$149:$B$161</definedName>
    <definedName name="local_funding_types">LIHTC_ScoringLists!$B$163:$B$169</definedName>
    <definedName name="location_eff">LIHTC_ScoringLists!$B$216:$B$219</definedName>
    <definedName name="lower_income">LIHTC_ScoringLists!$B$40:$B$67</definedName>
    <definedName name="Mandatories">Under_the_Hood!$C$20:$C$21</definedName>
    <definedName name="MandCheck">'ESDS-UnderTheHood'!$B$2:$B$4</definedName>
    <definedName name="MandOr5">'ESDS-UnderTheHood'!$L$2:$L$5</definedName>
    <definedName name="NPSponsor">LIHTC_ScoringLists!$B$282:$B$285</definedName>
    <definedName name="OnePoint">'ESDS-UnderTheHood'!$D$16:$D$17</definedName>
    <definedName name="OneToFive">'ESDS-UnderTheHood'!$F$2:$F$7</definedName>
    <definedName name="OneToSix">'ESDS-UnderTheHood'!$L$9:$L$15</definedName>
    <definedName name="OneToSixPoints">'ESDS-UnderTheHood'!$J$9:$J$13</definedName>
    <definedName name="OneToTen">'ESDS-UnderTheHood'!$F$16:$F$26</definedName>
    <definedName name="OneTwoFourSix">'ESDS-UnderTheHood'!$J$9:$J$13</definedName>
    <definedName name="Payment_Date" localSheetId="10">DATE(YEAR([1]!Loan_Start),MONTH([1]!Loan_Start)+Payment_Number,DAY([1]!Loan_Start))</definedName>
    <definedName name="Points1to3">'ESDS-UnderTheHood'!$D$2:$D$5</definedName>
    <definedName name="Points1to5">'ESDS-UnderTheHood'!$E$2:$F$7</definedName>
    <definedName name="_xlnm.Print_Area" localSheetId="4">'2c. LIHTC self-score'!$B$6:$F$28</definedName>
    <definedName name="_xlnm.Print_Area" localSheetId="1">'Form 2a'!$A$9:$L$28</definedName>
    <definedName name="_xlnm.Print_Area" localSheetId="3">'Form 2b'!$B$10:$G$57</definedName>
    <definedName name="_xlnm.Print_Area" localSheetId="6">'Form 4'!$B$8:$N$47</definedName>
    <definedName name="_xlnm.Print_Area" localSheetId="7">'Form 5A '!$B$7:$O$29</definedName>
    <definedName name="_xlnm.Print_Area" localSheetId="8">'Form 5B'!$B$7:$H$40</definedName>
    <definedName name="_xlnm.Print_Area" localSheetId="11">'Form 6'!$A$17:$J$52</definedName>
    <definedName name="_xlnm.Print_Area" localSheetId="10">'ProForma At-A-Glance'!$B$7:$L$58</definedName>
    <definedName name="_xlnm.Print_Titles" localSheetId="4">'2c. LIHTC self-score'!$9:$9</definedName>
    <definedName name="_xlnm.Print_Titles" localSheetId="3">'Form 2b'!$13:$13</definedName>
    <definedName name="RentSubsType">Under_the_Hood!$C$24:$C$27</definedName>
    <definedName name="Senior_SpecNeeds">Under_the_Hood!$F$53:$F$55</definedName>
    <definedName name="SevenPoints">'ESDS-UnderTheHood'!$F$29:$F$30</definedName>
    <definedName name="SeventeenPoints">'ESDS-UnderTheHood'!$P$2:$P$3</definedName>
    <definedName name="SixOrEight">'ESDS-UnderTheHood'!$N$9:$N$12</definedName>
    <definedName name="Spec_Needs">Under_the_Hood!$C$53:$C$65</definedName>
    <definedName name="SpecNeeds20">LIHTC_ScoringLists!$B$130:$B$138</definedName>
    <definedName name="TenPoints">'ESDS-UnderTheHood'!$F$9:$F$10</definedName>
    <definedName name="Text12" localSheetId="4">'2c. LIHTC self-score'!$G$15</definedName>
    <definedName name="Text12" localSheetId="3">'Form 2b'!$H$19</definedName>
    <definedName name="Text14" localSheetId="6">'Form 4'!#REF!</definedName>
    <definedName name="Text16" localSheetId="4">'2c. LIHTC self-score'!#REF!</definedName>
    <definedName name="Text16" localSheetId="3">'Form 2b'!$I$39</definedName>
    <definedName name="Text16" localSheetId="6">'Form 4'!$L$26</definedName>
    <definedName name="Text17" localSheetId="4">'2c. LIHTC self-score'!#REF!</definedName>
    <definedName name="Text17" localSheetId="3">'Form 2b'!$F$39</definedName>
    <definedName name="Text18" localSheetId="4">'2c. LIHTC self-score'!#REF!</definedName>
    <definedName name="Text18" localSheetId="3">'Form 2b'!$G$40</definedName>
    <definedName name="Text18" localSheetId="6">'Form 4'!$I$35</definedName>
    <definedName name="Text19" localSheetId="4">'2c. LIHTC self-score'!#REF!</definedName>
    <definedName name="Text19" localSheetId="3">'Form 2b'!$G$41</definedName>
    <definedName name="Text19" localSheetId="6">'Form 4'!$G$37</definedName>
    <definedName name="Text19" localSheetId="11">'Form 6'!$E$35</definedName>
    <definedName name="Text20" localSheetId="4">'2c. LIHTC self-score'!#REF!</definedName>
    <definedName name="Text20" localSheetId="3">'Form 2b'!$G$43</definedName>
    <definedName name="Text23" localSheetId="4">'2c. LIHTC self-score'!#REF!</definedName>
    <definedName name="Text23" localSheetId="3">'Form 2b'!$E$243</definedName>
    <definedName name="Text25" localSheetId="11">'Form 6'!$D$127</definedName>
    <definedName name="Text5" localSheetId="4">'2c. LIHTC self-score'!#REF!</definedName>
    <definedName name="Text5" localSheetId="3">'Form 2b'!$F$13</definedName>
    <definedName name="ThreeOrFive">'ESDS-UnderTheHood'!$B$9:$B$11</definedName>
    <definedName name="ThreeOrSeven">'ESDS-UnderTheHood'!$P$9:$P$11</definedName>
    <definedName name="ThreePoints">'ESDS-UnderTheHood'!$H$9:$H$10</definedName>
    <definedName name="TwoFiveSeven">'ESDS-UnderTheHood'!$N$2:$N$5</definedName>
    <definedName name="TwoFourSixEight">'ESDS-UnderTheHood'!$D$29:$D$33</definedName>
    <definedName name="TwoPoints">'ESDS-UnderTheHood'!$H$2:$H$3</definedName>
    <definedName name="TwoThreeFive">'ESDS-UnderTheHood'!$H$16:$H$19</definedName>
    <definedName name="TwoTo7">'ESDS-UnderTheHood'!$D$9:$D$13</definedName>
    <definedName name="UnitAMI" localSheetId="5">[1]Under_the_Hood!$C$37:$C$42</definedName>
    <definedName name="UnitAMI">Under_the_Hood!$C$37:$C$42</definedName>
    <definedName name="Years">LIHTC_ScoringLists!$B$102:$B$124</definedName>
    <definedName name="Yes_or_No">Under_the_Hood!$C$49:$C$51</definedName>
    <definedName name="YesNo">Under_the_Hood!$C$34:$C$35</definedName>
    <definedName name="Z_1B6CD137_2613_4D41_AC2A_F2F894E3C087_.wvu.PrintArea" localSheetId="4">'2c. LIHTC self-score'!$B$6:$F$28</definedName>
    <definedName name="Z_1B6CD137_2613_4D41_AC2A_F2F894E3C087_.wvu.PrintArea" localSheetId="3">'Form 2b'!$B$10:$G$57</definedName>
    <definedName name="Z_1B6CD137_2613_4D41_AC2A_F2F894E3C087_.wvu.PrintArea" localSheetId="6">'Form 4'!$B$8:$M$47</definedName>
    <definedName name="Z_1B6CD137_2613_4D41_AC2A_F2F894E3C087_.wvu.PrintArea" localSheetId="7">'Form 5A '!$B$7:$O$29</definedName>
  </definedNames>
  <calcPr calcId="191029"/>
  <customWorkbookViews>
    <customWorkbookView name="Sean Harrington - Personal View" guid="{1B6CD137-2613-4D41-AC2A-F2F894E3C087}" mergeInterval="0" personalView="1" maximized="1" windowWidth="1276" windowHeight="765" tabRatio="886" activeSheetId="7"/>
  </customWorkbookViews>
</workbook>
</file>

<file path=xl/calcChain.xml><?xml version="1.0" encoding="utf-8"?>
<calcChain xmlns="http://schemas.openxmlformats.org/spreadsheetml/2006/main">
  <c r="L31" i="106" l="1"/>
  <c r="K31" i="106"/>
  <c r="J31" i="106"/>
  <c r="I31" i="106"/>
  <c r="J27" i="106"/>
  <c r="D27" i="7"/>
  <c r="E39" i="6"/>
  <c r="E59" i="105"/>
  <c r="D23" i="33"/>
  <c r="D24" i="107" l="1"/>
  <c r="D91" i="106" l="1"/>
  <c r="D92" i="106"/>
  <c r="H93" i="106"/>
  <c r="I93" i="106"/>
  <c r="J93" i="106"/>
  <c r="K93" i="106"/>
  <c r="L93" i="106"/>
  <c r="M93" i="106"/>
  <c r="N93" i="106"/>
  <c r="O93" i="106"/>
  <c r="H66" i="106" l="1"/>
  <c r="O146" i="106"/>
  <c r="N146" i="106"/>
  <c r="M146" i="106"/>
  <c r="L146" i="106"/>
  <c r="K146" i="106"/>
  <c r="J146" i="106"/>
  <c r="I146" i="106"/>
  <c r="H146" i="106"/>
  <c r="C145" i="106"/>
  <c r="C144" i="106"/>
  <c r="C143" i="106"/>
  <c r="C142" i="106"/>
  <c r="C141" i="106"/>
  <c r="C140" i="106"/>
  <c r="O130" i="106"/>
  <c r="N130" i="106"/>
  <c r="M130" i="106"/>
  <c r="L130" i="106"/>
  <c r="K130" i="106"/>
  <c r="J130" i="106"/>
  <c r="I130" i="106"/>
  <c r="H130" i="106"/>
  <c r="O126" i="106"/>
  <c r="O134" i="106" s="1"/>
  <c r="N126" i="106"/>
  <c r="M126" i="106"/>
  <c r="M134" i="106" s="1"/>
  <c r="L126" i="106"/>
  <c r="L134" i="106" s="1"/>
  <c r="K126" i="106"/>
  <c r="K134" i="106" s="1"/>
  <c r="J126" i="106"/>
  <c r="J134" i="106" s="1"/>
  <c r="I126" i="106"/>
  <c r="I134" i="106" s="1"/>
  <c r="H126" i="106"/>
  <c r="H134" i="106" s="1"/>
  <c r="O97" i="106"/>
  <c r="O101" i="106" s="1"/>
  <c r="N97" i="106"/>
  <c r="N101" i="106" s="1"/>
  <c r="M97" i="106"/>
  <c r="M101" i="106" s="1"/>
  <c r="L97" i="106"/>
  <c r="L101" i="106" s="1"/>
  <c r="K97" i="106"/>
  <c r="K101" i="106" s="1"/>
  <c r="J97" i="106"/>
  <c r="J101" i="106" s="1"/>
  <c r="I97" i="106"/>
  <c r="I101" i="106" s="1"/>
  <c r="H97" i="106"/>
  <c r="H101" i="106" s="1"/>
  <c r="O80" i="106"/>
  <c r="N80" i="106"/>
  <c r="M80" i="106"/>
  <c r="L80" i="106"/>
  <c r="K80" i="106"/>
  <c r="J80" i="106"/>
  <c r="I80" i="106"/>
  <c r="O64" i="106"/>
  <c r="N64" i="106"/>
  <c r="M64" i="106"/>
  <c r="L64" i="106"/>
  <c r="K64" i="106"/>
  <c r="J64" i="106"/>
  <c r="I64" i="106"/>
  <c r="O60" i="106"/>
  <c r="N60" i="106"/>
  <c r="M60" i="106"/>
  <c r="L60" i="106"/>
  <c r="K60" i="106"/>
  <c r="J60" i="106"/>
  <c r="I60" i="106"/>
  <c r="O27" i="106"/>
  <c r="N27" i="106"/>
  <c r="M27" i="106"/>
  <c r="L27" i="106"/>
  <c r="K27" i="106"/>
  <c r="M31" i="106" l="1"/>
  <c r="M35" i="106" s="1"/>
  <c r="J35" i="106"/>
  <c r="N31" i="106"/>
  <c r="N35" i="106" s="1"/>
  <c r="K35" i="106"/>
  <c r="O31" i="106"/>
  <c r="O35" i="106" s="1"/>
  <c r="L35" i="106"/>
  <c r="N134" i="106"/>
  <c r="J68" i="106"/>
  <c r="N68" i="106"/>
  <c r="I68" i="106"/>
  <c r="M68" i="106"/>
  <c r="L68" i="106"/>
  <c r="K68" i="106"/>
  <c r="O68" i="106"/>
  <c r="M136" i="106"/>
  <c r="M147" i="106" s="1"/>
  <c r="N136" i="106"/>
  <c r="N148" i="106" s="1"/>
  <c r="O136" i="106"/>
  <c r="O148" i="106" s="1"/>
  <c r="L136" i="106"/>
  <c r="L148" i="106" s="1"/>
  <c r="K136" i="106"/>
  <c r="K148" i="106" s="1"/>
  <c r="J136" i="106"/>
  <c r="J148" i="106" s="1"/>
  <c r="I136" i="106"/>
  <c r="I148" i="106" s="1"/>
  <c r="H136" i="106"/>
  <c r="H148" i="106" s="1"/>
  <c r="K70" i="106" l="1"/>
  <c r="K81" i="106" s="1"/>
  <c r="O70" i="106"/>
  <c r="O82" i="106" s="1"/>
  <c r="N70" i="106"/>
  <c r="N82" i="106" s="1"/>
  <c r="L70" i="106"/>
  <c r="L82" i="106" s="1"/>
  <c r="J70" i="106"/>
  <c r="J81" i="106" s="1"/>
  <c r="M70" i="106"/>
  <c r="M81" i="106" s="1"/>
  <c r="M148" i="106"/>
  <c r="O81" i="106"/>
  <c r="L147" i="106"/>
  <c r="H147" i="106"/>
  <c r="I147" i="106"/>
  <c r="J147" i="106"/>
  <c r="K147" i="106"/>
  <c r="N147" i="106"/>
  <c r="O147" i="106"/>
  <c r="A10" i="105"/>
  <c r="E21" i="105"/>
  <c r="E22" i="105"/>
  <c r="E23" i="105"/>
  <c r="F25" i="105"/>
  <c r="G25" i="105"/>
  <c r="H25" i="105"/>
  <c r="I25" i="105"/>
  <c r="J25" i="105"/>
  <c r="K25" i="105"/>
  <c r="E29" i="105"/>
  <c r="E31" i="105"/>
  <c r="E32" i="105"/>
  <c r="E33" i="105"/>
  <c r="E34" i="105"/>
  <c r="E35" i="105"/>
  <c r="E36" i="105"/>
  <c r="E37" i="105"/>
  <c r="E38" i="105"/>
  <c r="E39" i="105"/>
  <c r="E40" i="105"/>
  <c r="E41" i="105"/>
  <c r="E42" i="105"/>
  <c r="E43" i="105"/>
  <c r="F44" i="105"/>
  <c r="G44" i="105"/>
  <c r="H44" i="105"/>
  <c r="I44" i="105"/>
  <c r="J44" i="105"/>
  <c r="K44" i="105"/>
  <c r="E47" i="105"/>
  <c r="E48" i="105"/>
  <c r="E49" i="105"/>
  <c r="E50" i="105"/>
  <c r="E51" i="105"/>
  <c r="E52" i="105"/>
  <c r="E53" i="105"/>
  <c r="E54" i="105"/>
  <c r="E55" i="105"/>
  <c r="E56" i="105"/>
  <c r="E57" i="105"/>
  <c r="E58" i="105"/>
  <c r="F59" i="105"/>
  <c r="G59" i="105"/>
  <c r="H59" i="105"/>
  <c r="I59" i="105"/>
  <c r="J59" i="105"/>
  <c r="K59" i="105"/>
  <c r="F60" i="105"/>
  <c r="E62" i="105"/>
  <c r="E63" i="105"/>
  <c r="F64" i="105"/>
  <c r="G64" i="105"/>
  <c r="H64" i="105"/>
  <c r="I64" i="105"/>
  <c r="J64" i="105"/>
  <c r="K64" i="105"/>
  <c r="E67" i="105"/>
  <c r="E68" i="105"/>
  <c r="E69" i="105"/>
  <c r="E70" i="105"/>
  <c r="E71" i="105"/>
  <c r="F72" i="105"/>
  <c r="G72" i="105"/>
  <c r="H72" i="105"/>
  <c r="I72" i="105"/>
  <c r="J72" i="105"/>
  <c r="K72" i="105"/>
  <c r="E75" i="105"/>
  <c r="E76" i="105"/>
  <c r="E77" i="105"/>
  <c r="E78" i="105"/>
  <c r="E79" i="105"/>
  <c r="E80" i="105"/>
  <c r="E81" i="105"/>
  <c r="E82" i="105"/>
  <c r="F83" i="105"/>
  <c r="G83" i="105"/>
  <c r="H83" i="105"/>
  <c r="I83" i="105"/>
  <c r="J83" i="105"/>
  <c r="K83" i="105"/>
  <c r="E86" i="105"/>
  <c r="E87" i="105"/>
  <c r="E88" i="105"/>
  <c r="F89" i="105"/>
  <c r="G89" i="105"/>
  <c r="H89" i="105"/>
  <c r="I89" i="105"/>
  <c r="J89" i="105"/>
  <c r="K89" i="105"/>
  <c r="E92" i="105"/>
  <c r="E93" i="105"/>
  <c r="E94" i="105"/>
  <c r="E95" i="105"/>
  <c r="E96" i="105"/>
  <c r="E97" i="105"/>
  <c r="E98" i="105"/>
  <c r="E99" i="105"/>
  <c r="E100" i="105"/>
  <c r="E101" i="105"/>
  <c r="E102" i="105"/>
  <c r="F103" i="105"/>
  <c r="G103" i="105"/>
  <c r="H103" i="105"/>
  <c r="I103" i="105"/>
  <c r="J103" i="105"/>
  <c r="K103" i="105"/>
  <c r="E106" i="105"/>
  <c r="E107" i="105"/>
  <c r="E108" i="105"/>
  <c r="E109" i="105"/>
  <c r="E110" i="105"/>
  <c r="E111" i="105"/>
  <c r="E112" i="105"/>
  <c r="F113" i="105"/>
  <c r="G113" i="105"/>
  <c r="H113" i="105"/>
  <c r="I113" i="105"/>
  <c r="J113" i="105"/>
  <c r="K113" i="105"/>
  <c r="E118" i="105"/>
  <c r="J82" i="106" l="1"/>
  <c r="M82" i="106"/>
  <c r="N81" i="106"/>
  <c r="K82" i="106"/>
  <c r="L81" i="106"/>
  <c r="E72" i="105"/>
  <c r="K117" i="105"/>
  <c r="G117" i="105"/>
  <c r="J117" i="105"/>
  <c r="F117" i="105"/>
  <c r="E89" i="105"/>
  <c r="I117" i="105"/>
  <c r="E64" i="105"/>
  <c r="H117" i="105"/>
  <c r="E103" i="105"/>
  <c r="E83" i="105"/>
  <c r="C33" i="105"/>
  <c r="C34" i="105"/>
  <c r="E113" i="105"/>
  <c r="E25" i="105"/>
  <c r="E44" i="105"/>
  <c r="E117" i="105" l="1"/>
  <c r="E116" i="105"/>
  <c r="E45" i="6" l="1"/>
  <c r="E119" i="105"/>
  <c r="K25" i="33"/>
  <c r="K22" i="33"/>
  <c r="K24" i="33"/>
  <c r="J14" i="33"/>
  <c r="I14" i="33"/>
  <c r="H14" i="33"/>
  <c r="G14" i="33"/>
  <c r="F14" i="33"/>
  <c r="E14" i="33"/>
  <c r="D14" i="33"/>
  <c r="E55" i="98" l="1"/>
  <c r="F55" i="98"/>
  <c r="G55" i="98"/>
  <c r="H55" i="98"/>
  <c r="I55" i="98"/>
  <c r="J55" i="98"/>
  <c r="K55" i="98"/>
  <c r="E56" i="98"/>
  <c r="F56" i="98"/>
  <c r="G56" i="98"/>
  <c r="I56" i="98"/>
  <c r="J56" i="98"/>
  <c r="K56" i="98"/>
  <c r="E57" i="98"/>
  <c r="F57" i="98"/>
  <c r="G57" i="98"/>
  <c r="I57" i="98"/>
  <c r="J57" i="98"/>
  <c r="K57" i="98"/>
  <c r="E52" i="98"/>
  <c r="F52" i="98"/>
  <c r="G52" i="98"/>
  <c r="I52" i="98"/>
  <c r="J52" i="98"/>
  <c r="K52" i="98"/>
  <c r="E45" i="98"/>
  <c r="F45" i="98"/>
  <c r="G45" i="98"/>
  <c r="H45" i="98"/>
  <c r="I45" i="98"/>
  <c r="J45" i="98"/>
  <c r="K45" i="98"/>
  <c r="E46" i="98"/>
  <c r="F46" i="98"/>
  <c r="G46" i="98"/>
  <c r="H46" i="98"/>
  <c r="I46" i="98"/>
  <c r="J46" i="98"/>
  <c r="K46" i="98"/>
  <c r="E47" i="98"/>
  <c r="F47" i="98"/>
  <c r="G47" i="98"/>
  <c r="H47" i="98"/>
  <c r="I47" i="98"/>
  <c r="J47" i="98"/>
  <c r="K47" i="98"/>
  <c r="E48" i="98"/>
  <c r="F48" i="98"/>
  <c r="G48" i="98"/>
  <c r="H48" i="98"/>
  <c r="I48" i="98"/>
  <c r="J48" i="98"/>
  <c r="K48" i="98"/>
  <c r="E42" i="98"/>
  <c r="F42" i="98"/>
  <c r="G42" i="98"/>
  <c r="I42" i="98"/>
  <c r="J42" i="98"/>
  <c r="K42" i="98"/>
  <c r="E36" i="98"/>
  <c r="F36" i="98"/>
  <c r="G36" i="98"/>
  <c r="H36" i="98"/>
  <c r="I36" i="98"/>
  <c r="J36" i="98"/>
  <c r="K36" i="98"/>
  <c r="E37" i="98"/>
  <c r="F37" i="98"/>
  <c r="G37" i="98"/>
  <c r="H37" i="98"/>
  <c r="I37" i="98"/>
  <c r="J37" i="98"/>
  <c r="K37" i="98"/>
  <c r="E38" i="98"/>
  <c r="F38" i="98"/>
  <c r="G38" i="98"/>
  <c r="H38" i="98"/>
  <c r="I38" i="98"/>
  <c r="J38" i="98"/>
  <c r="K38" i="98"/>
  <c r="F30" i="98"/>
  <c r="G30" i="98"/>
  <c r="H30" i="98"/>
  <c r="I30" i="98"/>
  <c r="J30" i="98"/>
  <c r="K30" i="98"/>
  <c r="F31" i="98"/>
  <c r="G31" i="98"/>
  <c r="H31" i="98"/>
  <c r="I31" i="98"/>
  <c r="J31" i="98"/>
  <c r="K31" i="98"/>
  <c r="F32" i="98"/>
  <c r="G32" i="98"/>
  <c r="H32" i="98"/>
  <c r="I32" i="98"/>
  <c r="J32" i="98"/>
  <c r="K32" i="98"/>
  <c r="F20" i="98"/>
  <c r="G20" i="98"/>
  <c r="H20" i="98"/>
  <c r="I20" i="98"/>
  <c r="J20" i="98"/>
  <c r="K20" i="98"/>
  <c r="F21" i="98"/>
  <c r="G21" i="98"/>
  <c r="H21" i="98"/>
  <c r="I21" i="98"/>
  <c r="J21" i="98"/>
  <c r="K21" i="98"/>
  <c r="F22" i="98"/>
  <c r="G22" i="98"/>
  <c r="H22" i="98"/>
  <c r="I22" i="98"/>
  <c r="J22" i="98"/>
  <c r="K22" i="98"/>
  <c r="F23" i="98"/>
  <c r="G23" i="98"/>
  <c r="H23" i="98"/>
  <c r="I23" i="98"/>
  <c r="J23" i="98"/>
  <c r="K23" i="98"/>
  <c r="F17" i="98"/>
  <c r="G17" i="98"/>
  <c r="H17" i="98"/>
  <c r="I17" i="98"/>
  <c r="J17" i="98"/>
  <c r="K17" i="98"/>
  <c r="F11" i="98"/>
  <c r="G11" i="98"/>
  <c r="H11" i="98"/>
  <c r="I11" i="98"/>
  <c r="J11" i="98"/>
  <c r="K11" i="98"/>
  <c r="F12" i="98"/>
  <c r="G12" i="98"/>
  <c r="H12" i="98"/>
  <c r="I12" i="98"/>
  <c r="J12" i="98"/>
  <c r="K12" i="98"/>
  <c r="F13" i="98"/>
  <c r="G13" i="98"/>
  <c r="H13" i="98"/>
  <c r="I13" i="98"/>
  <c r="J13" i="98"/>
  <c r="K13" i="98"/>
  <c r="C8" i="98"/>
  <c r="D57" i="98"/>
  <c r="D56" i="98"/>
  <c r="D55" i="98"/>
  <c r="D52" i="98"/>
  <c r="D48" i="98"/>
  <c r="D47" i="98"/>
  <c r="D46" i="98"/>
  <c r="D45" i="98"/>
  <c r="D42" i="98"/>
  <c r="D38" i="98"/>
  <c r="D37" i="98"/>
  <c r="D36" i="98"/>
  <c r="E30" i="98"/>
  <c r="E23" i="98"/>
  <c r="E21" i="98"/>
  <c r="E20" i="98"/>
  <c r="E13" i="98"/>
  <c r="G49" i="98" l="1"/>
  <c r="H39" i="98"/>
  <c r="K49" i="98"/>
  <c r="D39" i="98"/>
  <c r="D49" i="98"/>
  <c r="K39" i="98"/>
  <c r="I39" i="98"/>
  <c r="G39" i="98"/>
  <c r="E39" i="98"/>
  <c r="J39" i="98"/>
  <c r="F39" i="98"/>
  <c r="I49" i="98"/>
  <c r="E49" i="98"/>
  <c r="J49" i="98"/>
  <c r="H49" i="98"/>
  <c r="F49" i="98"/>
  <c r="J24" i="98"/>
  <c r="H24" i="98"/>
  <c r="F24" i="98"/>
  <c r="K24" i="98"/>
  <c r="I24" i="98"/>
  <c r="G24" i="98"/>
  <c r="E22" i="98" l="1"/>
  <c r="E24" i="98" s="1"/>
  <c r="H52" i="98"/>
  <c r="H42" i="98"/>
  <c r="H57" i="98"/>
  <c r="K21" i="33"/>
  <c r="K20" i="33"/>
  <c r="K17" i="33"/>
  <c r="K13" i="33"/>
  <c r="K14" i="33" s="1"/>
  <c r="K23" i="33" l="1"/>
  <c r="K26" i="33" s="1"/>
  <c r="H56" i="98"/>
  <c r="EF11" i="97" l="1"/>
  <c r="EF10" i="97"/>
  <c r="EF8" i="97"/>
  <c r="EF7" i="97"/>
  <c r="EF6" i="97"/>
  <c r="EF4" i="97"/>
  <c r="R2" i="97" l="1"/>
  <c r="U2" i="97"/>
  <c r="T2" i="97"/>
  <c r="S2" i="97"/>
  <c r="DS2" i="97"/>
  <c r="DR2" i="97"/>
  <c r="DP2" i="97"/>
  <c r="DO2" i="97"/>
  <c r="DM2" i="97"/>
  <c r="DK2" i="97"/>
  <c r="DJ2" i="97"/>
  <c r="BY2" i="97"/>
  <c r="BX2" i="97"/>
  <c r="K2" i="97"/>
  <c r="J2" i="97"/>
  <c r="H2" i="97"/>
  <c r="BW2" i="97" l="1"/>
  <c r="AL2" i="97" l="1"/>
  <c r="DT2" i="97" l="1"/>
  <c r="CA2" i="97"/>
  <c r="CE2" i="97"/>
  <c r="CB2" i="97"/>
  <c r="E36" i="68"/>
  <c r="D36" i="68"/>
  <c r="D27" i="68"/>
  <c r="E27" i="68"/>
  <c r="I17" i="7"/>
  <c r="K17" i="7" s="1"/>
  <c r="L17" i="7"/>
  <c r="M17" i="7"/>
  <c r="I18" i="7"/>
  <c r="K18" i="7" s="1"/>
  <c r="L18" i="7"/>
  <c r="M18" i="7"/>
  <c r="I19" i="7"/>
  <c r="K19" i="7" s="1"/>
  <c r="L19" i="7"/>
  <c r="M19" i="7"/>
  <c r="I20" i="7"/>
  <c r="K20" i="7" s="1"/>
  <c r="L20" i="7"/>
  <c r="M20" i="7"/>
  <c r="EF3" i="97"/>
  <c r="EF2" i="97"/>
  <c r="EE7" i="97"/>
  <c r="EE6" i="97"/>
  <c r="EF5" i="97"/>
  <c r="AT2" i="97"/>
  <c r="AU2" i="97"/>
  <c r="AV2" i="97"/>
  <c r="AW2" i="97"/>
  <c r="AX2" i="97"/>
  <c r="AY2" i="97"/>
  <c r="AZ2" i="97"/>
  <c r="AS2" i="97"/>
  <c r="F35" i="68"/>
  <c r="F34" i="68"/>
  <c r="F33" i="68"/>
  <c r="F32" i="68"/>
  <c r="F26" i="68"/>
  <c r="F25" i="68"/>
  <c r="F24" i="68"/>
  <c r="E19" i="68"/>
  <c r="D19" i="68"/>
  <c r="F18" i="68"/>
  <c r="F17" i="68"/>
  <c r="F16" i="68"/>
  <c r="F15" i="68"/>
  <c r="F14" i="68"/>
  <c r="F13" i="68"/>
  <c r="BH2" i="97"/>
  <c r="L21" i="7"/>
  <c r="M21" i="7"/>
  <c r="M26" i="7"/>
  <c r="I26" i="7"/>
  <c r="I25" i="7"/>
  <c r="K25" i="7" s="1"/>
  <c r="I24" i="7"/>
  <c r="K24" i="7" s="1"/>
  <c r="I23" i="7"/>
  <c r="I22" i="7"/>
  <c r="K22" i="7" s="1"/>
  <c r="I21" i="7"/>
  <c r="K21" i="7" s="1"/>
  <c r="I16" i="7"/>
  <c r="K16" i="7" s="1"/>
  <c r="I15" i="7"/>
  <c r="K15" i="7" s="1"/>
  <c r="I14" i="7"/>
  <c r="K14" i="7" s="1"/>
  <c r="J23" i="33"/>
  <c r="J26" i="33" s="1"/>
  <c r="I23" i="33"/>
  <c r="I26" i="33" s="1"/>
  <c r="H23" i="33"/>
  <c r="H26" i="33" s="1"/>
  <c r="G23" i="33"/>
  <c r="G26" i="33" s="1"/>
  <c r="F23" i="33"/>
  <c r="F26" i="33" s="1"/>
  <c r="E23" i="33"/>
  <c r="E26" i="33" s="1"/>
  <c r="D26" i="33"/>
  <c r="L15" i="7"/>
  <c r="M15" i="7"/>
  <c r="L16" i="7"/>
  <c r="M16" i="7"/>
  <c r="L22" i="7"/>
  <c r="M22" i="7"/>
  <c r="L23" i="7"/>
  <c r="M23" i="7"/>
  <c r="L24" i="7"/>
  <c r="M24" i="7"/>
  <c r="L25" i="7"/>
  <c r="M25" i="7"/>
  <c r="L26" i="7"/>
  <c r="L14" i="7"/>
  <c r="M14" i="7"/>
  <c r="K23" i="7"/>
  <c r="K26" i="7"/>
  <c r="D21" i="6"/>
  <c r="D37" i="6"/>
  <c r="M27" i="7" l="1"/>
  <c r="H58" i="106"/>
  <c r="H54" i="106"/>
  <c r="H50" i="106"/>
  <c r="H46" i="106"/>
  <c r="H42" i="106"/>
  <c r="H55" i="106"/>
  <c r="H47" i="106"/>
  <c r="H57" i="106"/>
  <c r="H53" i="106"/>
  <c r="H49" i="106"/>
  <c r="H45" i="106"/>
  <c r="H41" i="106"/>
  <c r="H43" i="106"/>
  <c r="H63" i="106"/>
  <c r="H56" i="106"/>
  <c r="H52" i="106"/>
  <c r="H48" i="106"/>
  <c r="H44" i="106"/>
  <c r="H40" i="106"/>
  <c r="H62" i="106"/>
  <c r="H59" i="106"/>
  <c r="H51" i="106"/>
  <c r="H39" i="106"/>
  <c r="N26" i="7"/>
  <c r="N18" i="7"/>
  <c r="F36" i="68"/>
  <c r="E43" i="6"/>
  <c r="CF2" i="97"/>
  <c r="EE5" i="97"/>
  <c r="CT2" i="97"/>
  <c r="CH2" i="97"/>
  <c r="ED4" i="97"/>
  <c r="EE4" i="97"/>
  <c r="EE8" i="97"/>
  <c r="EE11" i="97"/>
  <c r="EE10" i="97"/>
  <c r="EF9" i="97"/>
  <c r="N21" i="7"/>
  <c r="DV2" i="97"/>
  <c r="DU2" i="97"/>
  <c r="AK2" i="97"/>
  <c r="AM2" i="97" s="1"/>
  <c r="BA2" i="97"/>
  <c r="CU2" i="97"/>
  <c r="BZ2" i="97"/>
  <c r="CV2" i="97"/>
  <c r="CD2" i="97"/>
  <c r="CC2" i="97" s="1"/>
  <c r="AO2" i="97"/>
  <c r="AN2" i="97"/>
  <c r="EF13" i="97"/>
  <c r="F27" i="68"/>
  <c r="N14" i="7"/>
  <c r="F19" i="68"/>
  <c r="I24" i="106" s="1"/>
  <c r="ED6" i="97"/>
  <c r="N22" i="7"/>
  <c r="N23" i="7"/>
  <c r="N16" i="7"/>
  <c r="N25" i="7"/>
  <c r="N24" i="7"/>
  <c r="N19" i="7"/>
  <c r="L27" i="7"/>
  <c r="I22" i="106" s="1"/>
  <c r="N15" i="7"/>
  <c r="N20" i="7"/>
  <c r="N17" i="7"/>
  <c r="EE2" i="97"/>
  <c r="E12" i="98" l="1"/>
  <c r="I29" i="106"/>
  <c r="F38" i="68"/>
  <c r="I23" i="106"/>
  <c r="I27" i="106" s="1"/>
  <c r="M28" i="7"/>
  <c r="F39" i="68"/>
  <c r="E11" i="98"/>
  <c r="ED7" i="97"/>
  <c r="ED5" i="97"/>
  <c r="BT2" i="97"/>
  <c r="ED10" i="97"/>
  <c r="ED8" i="97"/>
  <c r="BU2" i="97"/>
  <c r="EE3" i="97"/>
  <c r="EE9" i="97"/>
  <c r="ED9" i="97"/>
  <c r="CI2" i="97"/>
  <c r="CG2" i="97" s="1"/>
  <c r="ED11" i="97"/>
  <c r="DI2" i="97"/>
  <c r="CY2" i="97"/>
  <c r="CS2" i="97"/>
  <c r="DF2" i="97"/>
  <c r="CZ2" i="97"/>
  <c r="BD2" i="97"/>
  <c r="AQ2" i="97"/>
  <c r="AP2" i="97"/>
  <c r="ED2" i="97"/>
  <c r="N27" i="7"/>
  <c r="EE13" i="97"/>
  <c r="I35" i="106" l="1"/>
  <c r="I70" i="106" s="1"/>
  <c r="E14" i="98"/>
  <c r="E17" i="98"/>
  <c r="D28" i="7"/>
  <c r="BV2" i="97"/>
  <c r="ED3" i="97"/>
  <c r="DA2" i="97"/>
  <c r="BR2" i="97"/>
  <c r="DH2" i="97"/>
  <c r="ED13" i="97"/>
  <c r="I81" i="106" l="1"/>
  <c r="I82" i="106"/>
  <c r="E32" i="98"/>
  <c r="E31" i="98"/>
  <c r="E27" i="98"/>
  <c r="F14" i="98"/>
  <c r="DN2" i="97"/>
  <c r="BS2" i="97"/>
  <c r="BK2" i="97"/>
  <c r="F41" i="6"/>
  <c r="DE2" i="97" l="1"/>
  <c r="DW2" i="97"/>
  <c r="G14" i="98"/>
  <c r="CJ2" i="97"/>
  <c r="CX2" i="97"/>
  <c r="CW2" i="97"/>
  <c r="DL2" i="97"/>
  <c r="DQ2" i="97" l="1"/>
  <c r="H14" i="98"/>
  <c r="G27" i="98" l="1"/>
  <c r="I14" i="98"/>
  <c r="F27" i="98"/>
  <c r="DY2" i="97" l="1"/>
  <c r="J14" i="98"/>
  <c r="H27" i="98"/>
  <c r="DX2" i="97"/>
  <c r="K14" i="98" l="1"/>
  <c r="I27" i="98"/>
  <c r="J27" i="98" l="1"/>
  <c r="K27" i="98" l="1"/>
  <c r="AA2" i="97" l="1"/>
  <c r="Z2" i="97"/>
  <c r="AB2" i="97" s="1"/>
  <c r="DD2" i="97" l="1"/>
  <c r="DG2" i="97"/>
  <c r="CK2"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C24" authorId="0" shapeId="0" xr:uid="{00000000-0006-0000-0100-000001000000}">
      <text>
        <r>
          <rPr>
            <b/>
            <sz val="9"/>
            <color indexed="81"/>
            <rFont val="Tahoma"/>
            <family val="2"/>
          </rPr>
          <t>Common Area Units:</t>
        </r>
        <r>
          <rPr>
            <sz val="9"/>
            <color indexed="81"/>
            <rFont val="Tahoma"/>
            <family val="2"/>
          </rPr>
          <t xml:space="preserve">
Units provided for fulltime resident managers, maintenance personnel or security personnel are called Common Area Units and are considered part of the Common Area of the property. The number of hours that constitutes “fulltime” may differ from project to project, depending on the needs of each property.
The Common Area Units are not considered residential rental units because they are not for rent to the general public — they are provided for property or management employees and are considered functionally necessary to the project.
</t>
        </r>
        <r>
          <rPr>
            <i/>
            <sz val="9"/>
            <color indexed="81"/>
            <rFont val="Tahoma"/>
            <family val="2"/>
          </rPr>
          <t xml:space="preserve">Definition per WSHFC Tax Creit Compliance Procedures Manual, Chapter 2 </t>
        </r>
        <r>
          <rPr>
            <sz val="9"/>
            <color indexed="81"/>
            <rFont val="Calibri"/>
            <family val="2"/>
          </rPr>
          <t>§</t>
        </r>
        <r>
          <rPr>
            <i/>
            <sz val="9"/>
            <color indexed="81"/>
            <rFont val="Tahoma"/>
            <family val="2"/>
          </rPr>
          <t xml:space="preserve">2.6. Available at
http://www.wshfc.org/managers/ManualTaxCreditIndex.htm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I22" authorId="0" shapeId="0" xr:uid="{00000000-0006-0000-0800-000001000000}">
      <text>
        <r>
          <rPr>
            <b/>
            <sz val="9"/>
            <color indexed="81"/>
            <rFont val="Tahoma"/>
            <family val="2"/>
          </rPr>
          <t>Note:</t>
        </r>
        <r>
          <rPr>
            <sz val="9"/>
            <color indexed="81"/>
            <rFont val="Tahoma"/>
            <family val="2"/>
          </rPr>
          <t xml:space="preserve">
From 8A</t>
        </r>
      </text>
    </comment>
    <comment ref="I23" authorId="0" shapeId="0" xr:uid="{00000000-0006-0000-0800-000002000000}">
      <text>
        <r>
          <rPr>
            <b/>
            <sz val="9"/>
            <color indexed="81"/>
            <rFont val="Tahoma"/>
            <family val="2"/>
          </rPr>
          <t xml:space="preserve">Note: </t>
        </r>
        <r>
          <rPr>
            <sz val="9"/>
            <color indexed="81"/>
            <rFont val="Tahoma"/>
            <family val="2"/>
          </rPr>
          <t xml:space="preserve">
From 8A</t>
        </r>
      </text>
    </comment>
    <comment ref="I24" authorId="0" shapeId="0" xr:uid="{00000000-0006-0000-0800-000003000000}">
      <text>
        <r>
          <rPr>
            <b/>
            <sz val="9"/>
            <color indexed="81"/>
            <rFont val="Tahoma"/>
            <family val="2"/>
          </rPr>
          <t>Note:</t>
        </r>
        <r>
          <rPr>
            <sz val="9"/>
            <color indexed="81"/>
            <rFont val="Tahoma"/>
            <family val="2"/>
          </rPr>
          <t xml:space="preserve">
From 8B</t>
        </r>
      </text>
    </comment>
    <comment ref="I29" authorId="0" shapeId="0" xr:uid="{00000000-0006-0000-0800-000004000000}">
      <text>
        <r>
          <rPr>
            <b/>
            <sz val="9"/>
            <color indexed="81"/>
            <rFont val="Tahoma"/>
            <family val="2"/>
          </rPr>
          <t>Note:</t>
        </r>
        <r>
          <rPr>
            <sz val="9"/>
            <color indexed="81"/>
            <rFont val="Tahoma"/>
            <family val="2"/>
          </rPr>
          <t xml:space="preserve">
From Operating Sources</t>
        </r>
      </text>
    </comment>
  </commentList>
</comments>
</file>

<file path=xl/sharedStrings.xml><?xml version="1.0" encoding="utf-8"?>
<sst xmlns="http://schemas.openxmlformats.org/spreadsheetml/2006/main" count="1150" uniqueCount="808">
  <si>
    <t xml:space="preserve">New Construction Contingency   </t>
  </si>
  <si>
    <t>X</t>
  </si>
  <si>
    <t>n/a</t>
  </si>
  <si>
    <t xml:space="preserve">Market Rate Units </t>
  </si>
  <si>
    <t>Placed in service - 1st Building</t>
  </si>
  <si>
    <t>Placed in service - Last Building</t>
  </si>
  <si>
    <t>Land</t>
  </si>
  <si>
    <t>Total Sources:</t>
  </si>
  <si>
    <t xml:space="preserve">Operating Expenses- </t>
  </si>
  <si>
    <t>     </t>
  </si>
  <si>
    <t>Domestic violence</t>
  </si>
  <si>
    <t>Substance abuse</t>
  </si>
  <si>
    <t>Chronically mentally ill</t>
  </si>
  <si>
    <t>HIV/AIDS</t>
  </si>
  <si>
    <t>Physically disabled</t>
  </si>
  <si>
    <t>Youth under 18</t>
  </si>
  <si>
    <t>Youth 18–24</t>
  </si>
  <si>
    <t>% of Median Income</t>
  </si>
  <si>
    <t>Studio</t>
  </si>
  <si>
    <t>Beds</t>
  </si>
  <si>
    <t>Total Units /Beds</t>
  </si>
  <si>
    <t>Source and Type</t>
  </si>
  <si>
    <t>Total Annual Operating Subsidy Sources</t>
  </si>
  <si>
    <t>Category</t>
  </si>
  <si>
    <t>Tasks</t>
  </si>
  <si>
    <t>Status</t>
  </si>
  <si>
    <t xml:space="preserve">Site Control </t>
  </si>
  <si>
    <t>Site Control</t>
  </si>
  <si>
    <t>Site survey</t>
  </si>
  <si>
    <t>Market study</t>
  </si>
  <si>
    <t>Phase I Environmental Assessment</t>
  </si>
  <si>
    <t xml:space="preserve">Capital needs assessment </t>
  </si>
  <si>
    <t>Relocation of existing tenants</t>
  </si>
  <si>
    <t xml:space="preserve">Financing </t>
  </si>
  <si>
    <t>Appraisal</t>
  </si>
  <si>
    <t>Financing</t>
  </si>
  <si>
    <t>Financial underwriting</t>
  </si>
  <si>
    <t>Application for funding (specify source):*</t>
  </si>
  <si>
    <t>Application for funding (specify source):</t>
  </si>
  <si>
    <t>Construction cost estimate</t>
  </si>
  <si>
    <t>Lender selection</t>
  </si>
  <si>
    <t>Funding for services</t>
  </si>
  <si>
    <t>Award date for funding source (specify):*</t>
  </si>
  <si>
    <t>Award date for funding source (specify):</t>
  </si>
  <si>
    <t xml:space="preserve">Design/Permitting </t>
  </si>
  <si>
    <t>Preliminary drawings completed</t>
  </si>
  <si>
    <t>Zoning approval</t>
  </si>
  <si>
    <t>Site plan approval</t>
  </si>
  <si>
    <t>Building permits issued</t>
  </si>
  <si>
    <t xml:space="preserve">Construction </t>
  </si>
  <si>
    <t>Selection of general contractor</t>
  </si>
  <si>
    <t>Begin construction</t>
  </si>
  <si>
    <t>Issued certificate of occupancy</t>
  </si>
  <si>
    <t xml:space="preserve">Occupancy </t>
  </si>
  <si>
    <t>Selection of management entity</t>
  </si>
  <si>
    <t>Begin lease-up</t>
  </si>
  <si>
    <t>Acquisition Costs:</t>
  </si>
  <si>
    <t>Source</t>
  </si>
  <si>
    <t>Total Development Cost:</t>
  </si>
  <si>
    <t>Residential Total</t>
  </si>
  <si>
    <t>Total Project Cost</t>
  </si>
  <si>
    <t>A</t>
  </si>
  <si>
    <t>B</t>
  </si>
  <si>
    <t>C</t>
  </si>
  <si>
    <t>D</t>
  </si>
  <si>
    <t>E</t>
  </si>
  <si>
    <t>Bridge Financing</t>
  </si>
  <si>
    <t>Year 1</t>
  </si>
  <si>
    <t>Year 5</t>
  </si>
  <si>
    <t>Year 10</t>
  </si>
  <si>
    <t>Electric</t>
  </si>
  <si>
    <t>Water &amp; Sewer</t>
  </si>
  <si>
    <t>Garbage Removal</t>
  </si>
  <si>
    <t>Contract Repairs</t>
  </si>
  <si>
    <t xml:space="preserve">Maintenance and janitorial </t>
  </si>
  <si>
    <t>Replacement Reserve</t>
  </si>
  <si>
    <t>Operating Reserve</t>
  </si>
  <si>
    <t>Insurance</t>
  </si>
  <si>
    <t>Accounting</t>
  </si>
  <si>
    <t>Marketing</t>
  </si>
  <si>
    <t>Real Estate Taxes</t>
  </si>
  <si>
    <t>Totals</t>
  </si>
  <si>
    <t>REVENUES</t>
  </si>
  <si>
    <t>Year 2</t>
  </si>
  <si>
    <t>Year 3</t>
  </si>
  <si>
    <t>Year 4</t>
  </si>
  <si>
    <t>Year 6</t>
  </si>
  <si>
    <t>Year 7</t>
  </si>
  <si>
    <t>Total Residential Income</t>
  </si>
  <si>
    <t>=</t>
  </si>
  <si>
    <t>Other</t>
  </si>
  <si>
    <t>Loan</t>
  </si>
  <si>
    <t>Year 8</t>
  </si>
  <si>
    <t>Year 9</t>
  </si>
  <si>
    <t>Year 11</t>
  </si>
  <si>
    <t>Year 12</t>
  </si>
  <si>
    <t>Year 13</t>
  </si>
  <si>
    <t>Year 14</t>
  </si>
  <si>
    <t>Year 15</t>
  </si>
  <si>
    <t>Management - Off-site</t>
  </si>
  <si>
    <t>Management - On-site</t>
  </si>
  <si>
    <t>Construction:</t>
  </si>
  <si>
    <t>F</t>
  </si>
  <si>
    <t>G</t>
  </si>
  <si>
    <t>H</t>
  </si>
  <si>
    <t>Number of Units or Beds</t>
  </si>
  <si>
    <t>Phase 2 Environmental Assessment</t>
  </si>
  <si>
    <t>Veteran</t>
  </si>
  <si>
    <t>Developmentally disabled</t>
  </si>
  <si>
    <t>Proposed 
Funding</t>
  </si>
  <si>
    <t>Committed / Conditional Funding</t>
  </si>
  <si>
    <t>Total 
Funding</t>
  </si>
  <si>
    <t>Total Annual Services Funding Sources</t>
  </si>
  <si>
    <t>McKinney Operating Support</t>
  </si>
  <si>
    <t>Purchase and Sale Agreement / Option</t>
  </si>
  <si>
    <t xml:space="preserve">(e.g., Executed PSA/ Option)  </t>
  </si>
  <si>
    <t xml:space="preserve">(e.g., Must Waive Financing Contingency 6/30/08)  </t>
  </si>
  <si>
    <t>Maximum Extensions</t>
  </si>
  <si>
    <t>Closing</t>
  </si>
  <si>
    <t xml:space="preserve">(e.g., Must Close on December 31, 2008)  </t>
  </si>
  <si>
    <t>Total Units</t>
  </si>
  <si>
    <t>I</t>
  </si>
  <si>
    <t>J</t>
  </si>
  <si>
    <t>Role (owner, developer, etc.)</t>
  </si>
  <si>
    <t>City and State</t>
  </si>
  <si>
    <t>Number of Units</t>
  </si>
  <si>
    <t>Placed in Service Date</t>
  </si>
  <si>
    <t>Developer</t>
  </si>
  <si>
    <t>Projects Currently Being Developed</t>
  </si>
  <si>
    <t>Date Development Activities Began</t>
  </si>
  <si>
    <t>End (projected Placed in Service Date)</t>
  </si>
  <si>
    <r>
      <t>Example:</t>
    </r>
    <r>
      <rPr>
        <i/>
        <sz val="10"/>
        <rFont val="Arial"/>
        <family val="2"/>
      </rPr>
      <t xml:space="preserve"> Heritage Town Center, MF, NC</t>
    </r>
  </si>
  <si>
    <t>Final  Plans and Specs Completed</t>
  </si>
  <si>
    <t>SUBTOTAL</t>
  </si>
  <si>
    <t>Liens</t>
  </si>
  <si>
    <t>Closing, Title &amp; Recording Costs</t>
  </si>
  <si>
    <t>Extension payment</t>
  </si>
  <si>
    <t>Demolition</t>
  </si>
  <si>
    <t>New Building</t>
  </si>
  <si>
    <t>Contractor Profit</t>
  </si>
  <si>
    <t>Contractor Overhead</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</si>
  <si>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</si>
  <si>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</si>
  <si>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</si>
  <si>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</si>
  <si>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</si>
  <si>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</si>
  <si>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</si>
  <si>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</si>
  <si>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</si>
  <si>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Soft Costs:</t>
  </si>
  <si>
    <t>Market Study</t>
  </si>
  <si>
    <t>Architect</t>
  </si>
  <si>
    <t>Engineering</t>
  </si>
  <si>
    <t xml:space="preserve">Environmental Assessment </t>
  </si>
  <si>
    <t>Geotechnical Study</t>
  </si>
  <si>
    <t>Boundary &amp; Topographic Survey</t>
  </si>
  <si>
    <t>Developer Fee</t>
  </si>
  <si>
    <t>Project Management / Development Consultant Fees</t>
  </si>
  <si>
    <t>Real Estate Tax</t>
  </si>
  <si>
    <t xml:space="preserve">Insurance </t>
  </si>
  <si>
    <t>Relocation</t>
  </si>
  <si>
    <t>Bidding Costs</t>
  </si>
  <si>
    <t>Permits, Fees &amp; Hookups</t>
  </si>
  <si>
    <t>Impact/Mitigation Fees</t>
  </si>
  <si>
    <t>Development Period Utilities</t>
  </si>
  <si>
    <t>Bridge Loan Fees</t>
  </si>
  <si>
    <t>Bridge Loan Interest</t>
  </si>
  <si>
    <t>Construction Loan Fees</t>
  </si>
  <si>
    <t>Permanent Loan Fees</t>
  </si>
  <si>
    <t>State HTF Fees</t>
  </si>
  <si>
    <t>LIHTC Fees</t>
  </si>
  <si>
    <t>Accounting/Audit</t>
  </si>
  <si>
    <t>Marketing/Leasing Expenses</t>
  </si>
  <si>
    <t>Operating Reserves</t>
  </si>
  <si>
    <t>Replacement Reserves</t>
  </si>
  <si>
    <t xml:space="preserve"> Loan Term</t>
  </si>
  <si>
    <t>One Bdrm</t>
  </si>
  <si>
    <t>Two Bdrm</t>
  </si>
  <si>
    <t>Three Bdrm</t>
  </si>
  <si>
    <t>Four Bdrm</t>
  </si>
  <si>
    <t>Five Bdrm</t>
  </si>
  <si>
    <t>Total Non-Residential Income</t>
  </si>
  <si>
    <t>Non-Residential Expenses</t>
  </si>
  <si>
    <t>Tenant - Paid Utilities</t>
  </si>
  <si>
    <t>Tenant - Paid Monthly Rent</t>
  </si>
  <si>
    <t>Unit Size (Number of Bedrooms)</t>
  </si>
  <si>
    <t>Annual Gross Rental Subsidy Income ***
(B x H) x 12</t>
  </si>
  <si>
    <t>% of Median 
Income Served</t>
  </si>
  <si>
    <t>Annual Gross Tenant Paid Rental 
Income **
(B x E) x 12</t>
  </si>
  <si>
    <t>PHA / HUD / USDA Subsidy Payment *</t>
  </si>
  <si>
    <t>Length of Commitment</t>
  </si>
  <si>
    <t>Building permit application submitted</t>
  </si>
  <si>
    <t>Average Square footage of unit</t>
  </si>
  <si>
    <t xml:space="preserve">Less Non-Residential Vacancy </t>
  </si>
  <si>
    <t>Less Residential Vacancy</t>
  </si>
  <si>
    <t xml:space="preserve">EXPENSES </t>
  </si>
  <si>
    <t>Public or Private</t>
  </si>
  <si>
    <t>Total Residential Sources</t>
  </si>
  <si>
    <t>Grant or Loan</t>
  </si>
  <si>
    <t>Interest Rate</t>
  </si>
  <si>
    <t>Amortization Period</t>
  </si>
  <si>
    <t>Loan Term</t>
  </si>
  <si>
    <t>Source of Repayment</t>
  </si>
  <si>
    <t xml:space="preserve">Residential Income </t>
  </si>
  <si>
    <t>Loan Amount</t>
  </si>
  <si>
    <t xml:space="preserve">Grant </t>
  </si>
  <si>
    <t>Public</t>
  </si>
  <si>
    <t>Private</t>
  </si>
  <si>
    <t>K</t>
  </si>
  <si>
    <t>PHA</t>
  </si>
  <si>
    <t>HUD</t>
  </si>
  <si>
    <t>USDA</t>
  </si>
  <si>
    <t>"FundingType"</t>
  </si>
  <si>
    <t>"FundingSource"</t>
  </si>
  <si>
    <t>"RentSubsType"</t>
  </si>
  <si>
    <t>"BuildingType"</t>
  </si>
  <si>
    <t>Y</t>
  </si>
  <si>
    <t>N</t>
  </si>
  <si>
    <t>"UnitAMI"</t>
  </si>
  <si>
    <t>30%</t>
  </si>
  <si>
    <t>40%</t>
  </si>
  <si>
    <t>50%</t>
  </si>
  <si>
    <t>60%</t>
  </si>
  <si>
    <t>80%</t>
  </si>
  <si>
    <t xml:space="preserve">Multiple special needs </t>
  </si>
  <si>
    <t xml:space="preserve">Other </t>
  </si>
  <si>
    <t>Annual Gross Rental Income 
J+K</t>
  </si>
  <si>
    <t>Other:</t>
  </si>
  <si>
    <r>
      <t>Feasibility/Due Diligence</t>
    </r>
    <r>
      <rPr>
        <i/>
        <sz val="10"/>
        <rFont val="Arial"/>
        <family val="2"/>
      </rPr>
      <t xml:space="preserve"> </t>
    </r>
  </si>
  <si>
    <t>Date Completed or Expected Completion</t>
  </si>
  <si>
    <t>(e.g., Completed on schedule)</t>
  </si>
  <si>
    <t>L</t>
  </si>
  <si>
    <t>Gross Monthly Rent
(G + H)</t>
  </si>
  <si>
    <t>Sum of Tenant - Paid Rent and Utilities
(E + F)</t>
  </si>
  <si>
    <t>Annual Gross Tenant Paid Rental Income</t>
  </si>
  <si>
    <t>Annual Gross Rental Subsidy Income</t>
  </si>
  <si>
    <t>Total Annual Service Funding</t>
  </si>
  <si>
    <t>Total Reserves</t>
  </si>
  <si>
    <t xml:space="preserve">Service Expenses </t>
  </si>
  <si>
    <t>Total Residential Operating Expenses</t>
  </si>
  <si>
    <t>TOTAL PROJECT INCOME</t>
  </si>
  <si>
    <t>TOTAL PROJECT EXPENSES</t>
  </si>
  <si>
    <t>EFFECTIVE GROSS INCOME (EGI)</t>
  </si>
  <si>
    <t>NET OPERATING INCOME (EGI - Total Expenses)</t>
  </si>
  <si>
    <t>TOTAL DEBT SERVICE</t>
  </si>
  <si>
    <t>08/2010</t>
  </si>
  <si>
    <t>01/2009</t>
  </si>
  <si>
    <t>No Points Taken</t>
  </si>
  <si>
    <t>Historic</t>
  </si>
  <si>
    <t>DevFees</t>
  </si>
  <si>
    <r>
      <t xml:space="preserve">Repayment Structure
</t>
    </r>
    <r>
      <rPr>
        <sz val="8"/>
        <rFont val="Arial"/>
        <family val="2"/>
      </rPr>
      <t>(e.g. deferred, cash flow only, etc.)</t>
    </r>
  </si>
  <si>
    <t>Subtotal</t>
  </si>
  <si>
    <t>Total Bridge Financing</t>
  </si>
  <si>
    <t>Landscaping</t>
  </si>
  <si>
    <t xml:space="preserve"> </t>
  </si>
  <si>
    <t>Existing Structures</t>
  </si>
  <si>
    <t>Rehabilitation</t>
  </si>
  <si>
    <t xml:space="preserve">Buyer's Appraisal </t>
  </si>
  <si>
    <t>Legal - Real Estate</t>
  </si>
  <si>
    <t>Pre-Development / Bridge Financing</t>
  </si>
  <si>
    <t>Construction Financing</t>
  </si>
  <si>
    <t>Construction Loan Expenses (Appraisal, 3rd Party Rpts)</t>
  </si>
  <si>
    <t>Construction Loan Legal</t>
  </si>
  <si>
    <t>Construction Period Interest</t>
  </si>
  <si>
    <t>Lease-up Period Interest</t>
  </si>
  <si>
    <t>Permanent Financing</t>
  </si>
  <si>
    <t>Permanent Loan Expenses (Appraisal, 3rd Party Rpts)</t>
  </si>
  <si>
    <t>Permanent Loan Legal</t>
  </si>
  <si>
    <t>LIHTC Legal (Syndication/Organizational)</t>
  </si>
  <si>
    <t>LIHTC Owners Title Policy</t>
  </si>
  <si>
    <t>Capitalized Reserves</t>
  </si>
  <si>
    <t>Other Development Costs</t>
  </si>
  <si>
    <t>Nonprofit Donation</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</si>
  <si>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</si>
  <si>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</si>
  <si>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</si>
  <si>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</si>
  <si>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</si>
  <si>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</si>
  <si>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</si>
  <si>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</si>
  <si>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</si>
  <si>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Yes</t>
  </si>
  <si>
    <t>No</t>
  </si>
  <si>
    <t>Yes or No</t>
  </si>
  <si>
    <t>Application Date</t>
  </si>
  <si>
    <t>(Projected) Award Date</t>
  </si>
  <si>
    <t>"Spec_Needs"</t>
  </si>
  <si>
    <t>Common Area Units 
/Unrestricted Mgr's Units</t>
  </si>
  <si>
    <t>4% &amp; 9%</t>
  </si>
  <si>
    <t>4% &amp; Bond</t>
  </si>
  <si>
    <t>"LIHTC_Type"</t>
  </si>
  <si>
    <t>9%</t>
  </si>
  <si>
    <t>4%</t>
  </si>
  <si>
    <t>Select Lower Income County</t>
  </si>
  <si>
    <t>None</t>
  </si>
  <si>
    <t>Select Higher Income County</t>
  </si>
  <si>
    <t>Select location</t>
  </si>
  <si>
    <t>15% - 0 Points</t>
  </si>
  <si>
    <t>Not a Historic property</t>
  </si>
  <si>
    <t>Select Location</t>
  </si>
  <si>
    <t>Select Job Growth Place</t>
  </si>
  <si>
    <t>Higher Income Counties</t>
  </si>
  <si>
    <t>higher_income</t>
  </si>
  <si>
    <t>Not located in a Higher Income County</t>
  </si>
  <si>
    <t>Benton</t>
  </si>
  <si>
    <t>Clark</t>
  </si>
  <si>
    <t>Franklin</t>
  </si>
  <si>
    <t>Island</t>
  </si>
  <si>
    <t>King</t>
  </si>
  <si>
    <t>Kitsap</t>
  </si>
  <si>
    <t xml:space="preserve">Pierce </t>
  </si>
  <si>
    <t>San Juan</t>
  </si>
  <si>
    <t>Skagit</t>
  </si>
  <si>
    <t>Skamania</t>
  </si>
  <si>
    <t>Snohomish</t>
  </si>
  <si>
    <t>Thurston</t>
  </si>
  <si>
    <t>Whatcom</t>
  </si>
  <si>
    <t>Income Set-Asides - Higher Income Counties</t>
  </si>
  <si>
    <t>Inc_Higher</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</si>
  <si>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</si>
  <si>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</si>
  <si>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</si>
  <si>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</si>
  <si>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</si>
  <si>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</si>
  <si>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</si>
  <si>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</si>
  <si>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</si>
  <si>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</si>
  <si>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</si>
  <si>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</si>
  <si>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</si>
  <si>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</si>
  <si>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</si>
  <si>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</si>
  <si>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</si>
  <si>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</si>
  <si>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</si>
  <si>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</si>
  <si>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t>Lower Income Counties</t>
  </si>
  <si>
    <t>lower_income</t>
  </si>
  <si>
    <t>Not located in a Lower Income County</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</si>
  <si>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</si>
  <si>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</si>
  <si>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</si>
  <si>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</si>
  <si>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</si>
  <si>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</si>
  <si>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</si>
  <si>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</si>
  <si>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</si>
  <si>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</si>
  <si>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</si>
  <si>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</si>
  <si>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</si>
  <si>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</si>
  <si>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</si>
  <si>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</si>
  <si>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</si>
  <si>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</si>
  <si>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</si>
  <si>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</si>
  <si>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</si>
  <si>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</si>
  <si>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</si>
  <si>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</si>
  <si>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</si>
  <si>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</si>
  <si>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Income Set-Asides - Lower Income Counties</t>
  </si>
  <si>
    <t>Inc_Lower</t>
  </si>
  <si>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</si>
  <si>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</si>
  <si>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</si>
  <si>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</si>
  <si>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</si>
  <si>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</si>
  <si>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</si>
  <si>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</si>
  <si>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</si>
  <si>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</si>
  <si>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</si>
  <si>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</si>
  <si>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</si>
  <si>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</si>
  <si>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</si>
  <si>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</si>
  <si>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</si>
  <si>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</si>
  <si>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</si>
  <si>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</si>
  <si>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 of Units</t>
  </si>
  <si>
    <t>Inc_percent</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</si>
  <si>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</si>
  <si>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</si>
  <si>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</si>
  <si>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</si>
  <si>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</si>
  <si>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</si>
  <si>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</si>
  <si>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</si>
  <si>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</si>
  <si>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</si>
  <si>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</si>
  <si>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</si>
  <si>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</si>
  <si>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</si>
  <si>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</si>
  <si>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</si>
  <si>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</si>
  <si>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</si>
  <si>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</si>
  <si>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</si>
  <si>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</si>
  <si>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21 years - 42 points</t>
  </si>
  <si>
    <t>• 22 years - 44 points</t>
  </si>
  <si>
    <t>Homeless75</t>
  </si>
  <si>
    <t>75% of Total Housing Units as Supportive Housing for the Homeless - 35 Points</t>
  </si>
  <si>
    <t>SpecNeeds20</t>
  </si>
  <si>
    <t>• 20% of the Total Housing Units for Farmworkers - 10 Points</t>
  </si>
  <si>
    <t>• 20% of the Total Housing Units for Large Households - 10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</si>
  <si>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</si>
  <si>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</si>
  <si>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</si>
  <si>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</si>
  <si>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</si>
  <si>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</si>
  <si>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Local Funding Counties</t>
  </si>
  <si>
    <t>local_funding_counties</t>
  </si>
  <si>
    <t>King County</t>
  </si>
  <si>
    <t>Clark County</t>
  </si>
  <si>
    <t>Pierce County</t>
  </si>
  <si>
    <t>Spokane County</t>
  </si>
  <si>
    <t>Snohomish County</t>
  </si>
  <si>
    <t>Whatcom County</t>
  </si>
  <si>
    <t>a Non-Metro County.  This project is not eligible for these points.</t>
  </si>
  <si>
    <t>Local Funding Sources</t>
  </si>
  <si>
    <t>Select Source</t>
  </si>
  <si>
    <t>local_funding_sources</t>
  </si>
  <si>
    <t>HOME</t>
  </si>
  <si>
    <t>CDBG</t>
  </si>
  <si>
    <t>Land Donation</t>
  </si>
  <si>
    <t>Local Housing Levy Funds</t>
  </si>
  <si>
    <t>Local Housing Trust Funds</t>
  </si>
  <si>
    <t>HOPWA</t>
  </si>
  <si>
    <t>McKinney Vento Homeless Assistance Grants</t>
  </si>
  <si>
    <t>NAHASDA Indian Housing Block Grant Funds</t>
  </si>
  <si>
    <t>Public Housing Authority funds preapproved by the Commission</t>
  </si>
  <si>
    <t>Other source preapproved by the Commission</t>
  </si>
  <si>
    <t>Local Funding Types</t>
  </si>
  <si>
    <t>local_funding_types</t>
  </si>
  <si>
    <t>Capital Grant</t>
  </si>
  <si>
    <t>Project-Based Rental Assistance</t>
  </si>
  <si>
    <t>Operating and Maintenance Subsidies</t>
  </si>
  <si>
    <t>Other funding type preapproved by the Commission</t>
  </si>
  <si>
    <t>Federal Funding Sources</t>
  </si>
  <si>
    <t>federal_funding_sources</t>
  </si>
  <si>
    <t>HUD 202</t>
  </si>
  <si>
    <t>HUD 811</t>
  </si>
  <si>
    <t>USDA 514</t>
  </si>
  <si>
    <t>USDA 515</t>
  </si>
  <si>
    <t>Other federal source preapproved by the Commission</t>
  </si>
  <si>
    <t>NAHASDA Indian Housing Block Grant - NON-METRO COUNTIES ONLY</t>
  </si>
  <si>
    <t>State Funding Coord</t>
  </si>
  <si>
    <t>King County and has selected #4 above.</t>
  </si>
  <si>
    <t>KC_HTF</t>
  </si>
  <si>
    <t>a Metro or Non-Metro County.</t>
  </si>
  <si>
    <t>King County, has not selected #4 and is not eligible for these points.</t>
  </si>
  <si>
    <t>Efficient Use of Credit</t>
  </si>
  <si>
    <t>credit_limits</t>
  </si>
  <si>
    <t>10% - 10 Points</t>
  </si>
  <si>
    <t>11% - 8 Points</t>
  </si>
  <si>
    <t>12% - 6 Points</t>
  </si>
  <si>
    <t>13% - 4 Points</t>
  </si>
  <si>
    <t>14% - 2 Points</t>
  </si>
  <si>
    <t>Listed, or determined eligible for listing, in the National Register of Historic Places</t>
  </si>
  <si>
    <t xml:space="preserve">Located in a registered Historic District </t>
  </si>
  <si>
    <t>Eligible Tribal Area</t>
  </si>
  <si>
    <t>Chehalis - Non-Metro (3 Points)</t>
  </si>
  <si>
    <t>eligible_tribes</t>
  </si>
  <si>
    <t>Colville - Non-Metro (3 Points)</t>
  </si>
  <si>
    <t>Hoh - Non-Metro (3 Points)</t>
  </si>
  <si>
    <t>Kalispel - Non-Metro (3 Points)</t>
  </si>
  <si>
    <t>Lower Elwha - Non-Metro (3 Points)</t>
  </si>
  <si>
    <t>Makah - Non-Metro (3 Points)</t>
  </si>
  <si>
    <t>Nooksack - Metro (5 Points)</t>
  </si>
  <si>
    <t>Quileute - Non-Metro (3 Points)</t>
  </si>
  <si>
    <t>Quinault - Non-Metro (3 Points)</t>
  </si>
  <si>
    <t>Skokomish - Non-Metro (3 Points)</t>
  </si>
  <si>
    <t>Spokane - Non-Metro (3 Points)</t>
  </si>
  <si>
    <t>Squaxin Island - Non-Metro (3 Points)</t>
  </si>
  <si>
    <t>Upper Skagit - Non-Metro (3 Points)</t>
  </si>
  <si>
    <t>Yakama - Non-Metro (3 Points)</t>
  </si>
  <si>
    <t>Location Efficient Projects</t>
  </si>
  <si>
    <t>Location_eff</t>
  </si>
  <si>
    <r>
      <t xml:space="preserve">Urban:  with 1/4 mile of 3 services </t>
    </r>
    <r>
      <rPr>
        <u/>
        <sz val="11"/>
        <color indexed="8"/>
        <rFont val="Calibri"/>
        <family val="2"/>
      </rPr>
      <t>and</t>
    </r>
    <r>
      <rPr>
        <sz val="11"/>
        <color indexed="8"/>
        <rFont val="Calibri"/>
        <family val="2"/>
      </rPr>
      <t xml:space="preserve"> within 1/2 mile of a grocery store</t>
    </r>
  </si>
  <si>
    <r>
      <t xml:space="preserve">Urban:  with 1/2 mile of 5 services </t>
    </r>
    <r>
      <rPr>
        <u/>
        <sz val="11"/>
        <color indexed="8"/>
        <rFont val="Calibri"/>
        <family val="2"/>
      </rPr>
      <t>and</t>
    </r>
    <r>
      <rPr>
        <sz val="11"/>
        <color indexed="8"/>
        <rFont val="Calibri"/>
        <family val="2"/>
      </rPr>
      <t xml:space="preserve"> with 1/2 mile of a grocery store</t>
    </r>
  </si>
  <si>
    <t>Rural:  with 2 miles of 4 services, one of which is a grocery store</t>
  </si>
  <si>
    <t>King County Only</t>
  </si>
  <si>
    <t>King County and in a TOD location.</t>
  </si>
  <si>
    <t>KC_only</t>
  </si>
  <si>
    <t>a Metro County.  This project is not eligible for these points.</t>
  </si>
  <si>
    <t>Job Centers</t>
  </si>
  <si>
    <t>in_within</t>
  </si>
  <si>
    <t>in</t>
  </si>
  <si>
    <t>in a Metro County and within 5 miles of</t>
  </si>
  <si>
    <t>in a Non-Metro County and within 10 miles of</t>
  </si>
  <si>
    <t>in King County and is not eligible for these points.</t>
  </si>
  <si>
    <t>job_centers</t>
  </si>
  <si>
    <t>Airway Heights</t>
  </si>
  <si>
    <t>Bainbridge Island</t>
  </si>
  <si>
    <t>Battle Ground</t>
  </si>
  <si>
    <t>Blaine</t>
  </si>
  <si>
    <t>Bonney Lake</t>
  </si>
  <si>
    <t>Bothell</t>
  </si>
  <si>
    <t>Chehalis</t>
  </si>
  <si>
    <t>Cheney</t>
  </si>
  <si>
    <t>Clarkston</t>
  </si>
  <si>
    <t>East Port Orchard CDP</t>
  </si>
  <si>
    <t>Ellensburg</t>
  </si>
  <si>
    <t>Ephrata</t>
  </si>
  <si>
    <t>Everett</t>
  </si>
  <si>
    <t>Fairwood</t>
  </si>
  <si>
    <t>Ferndale</t>
  </si>
  <si>
    <t>Fife</t>
  </si>
  <si>
    <t>Five Corners</t>
  </si>
  <si>
    <t>Fort Lewis</t>
  </si>
  <si>
    <t>Grandview</t>
  </si>
  <si>
    <t>Hazel Dell CDP</t>
  </si>
  <si>
    <t>Hoquiam</t>
  </si>
  <si>
    <t>Kennewick</t>
  </si>
  <si>
    <t>Lacey</t>
  </si>
  <si>
    <t>Lakewood</t>
  </si>
  <si>
    <t>Longview</t>
  </si>
  <si>
    <t>Mill Creek</t>
  </si>
  <si>
    <t>Moses Lake</t>
  </si>
  <si>
    <t>Mount Vista CDP</t>
  </si>
  <si>
    <t>Mukilteo</t>
  </si>
  <si>
    <t>North Lynnwood CDP</t>
  </si>
  <si>
    <t>Olympia</t>
  </si>
  <si>
    <t>Pasco</t>
  </si>
  <si>
    <t>Port Angeles</t>
  </si>
  <si>
    <t>Pullman</t>
  </si>
  <si>
    <t>Richland</t>
  </si>
  <si>
    <t>Salmon Creek CDP</t>
  </si>
  <si>
    <t>Sequim</t>
  </si>
  <si>
    <t>South Hill</t>
  </si>
  <si>
    <t>Spokane Valley</t>
  </si>
  <si>
    <t>Sumner</t>
  </si>
  <si>
    <t>Sunnyside</t>
  </si>
  <si>
    <t>Sunnyslope CDP</t>
  </si>
  <si>
    <t>Terrace Heights CDP</t>
  </si>
  <si>
    <t>Tumwater</t>
  </si>
  <si>
    <t>Vancouver</t>
  </si>
  <si>
    <t>Wenatchee</t>
  </si>
  <si>
    <t>Yelm</t>
  </si>
  <si>
    <t>NP Sponsor</t>
  </si>
  <si>
    <t>Nonprofit Only</t>
  </si>
  <si>
    <t>For Profit Nonprofit Partnership</t>
  </si>
  <si>
    <t>Nonprofit Sponsor Waiver</t>
  </si>
  <si>
    <t>"ID_of_Interest"</t>
  </si>
  <si>
    <r>
      <t xml:space="preserve">Local O&amp;M </t>
    </r>
    <r>
      <rPr>
        <i/>
        <sz val="10"/>
        <rFont val="Arial"/>
        <family val="2"/>
      </rPr>
      <t>(specify jurisdiction)</t>
    </r>
  </si>
  <si>
    <t>Total Annual Rent Subsidy</t>
  </si>
  <si>
    <t>ANNUAL OPERATING SUBSIDY SOURCES (Do Not Include Service or Rent Subsidy Dollars Here)</t>
  </si>
  <si>
    <t>ANNUAL SERVICE FUNDING SOURCES (Do Not Include Operating or Rent Subsidy Dollars Here)</t>
  </si>
  <si>
    <t>ANNUAL RENT SUBSIDY SOURCES (Do Not Include Operating or Service Funding Sources Here)</t>
  </si>
  <si>
    <t>Legal Services</t>
  </si>
  <si>
    <t>Security</t>
  </si>
  <si>
    <t>Decorating/Turnover</t>
  </si>
  <si>
    <t>Pest Control</t>
  </si>
  <si>
    <t>Fire Safety</t>
  </si>
  <si>
    <t>Elevator</t>
  </si>
  <si>
    <t>Oil/Gas/Other</t>
  </si>
  <si>
    <t>Telephone</t>
  </si>
  <si>
    <t>Less Annual Residential Vacancy</t>
  </si>
  <si>
    <t xml:space="preserve">Less Annual Non-Residential Vacancy </t>
  </si>
  <si>
    <t>Lender 1</t>
  </si>
  <si>
    <t>Lender 2</t>
  </si>
  <si>
    <t>Lender 3</t>
  </si>
  <si>
    <t>Lender 4</t>
  </si>
  <si>
    <t>Lender 5</t>
  </si>
  <si>
    <t>Gross Cash Flow</t>
  </si>
  <si>
    <t>Debt Coverage Ratio</t>
  </si>
  <si>
    <t>"Yes_or_No"</t>
  </si>
  <si>
    <t>Above</t>
  </si>
  <si>
    <t>Below</t>
  </si>
  <si>
    <t>"Above_Below"</t>
  </si>
  <si>
    <t>Rehab</t>
  </si>
  <si>
    <t>Redevelop</t>
  </si>
  <si>
    <t>New</t>
  </si>
  <si>
    <t>"YesNo"</t>
  </si>
  <si>
    <t>(Specify)</t>
  </si>
  <si>
    <t>Source:</t>
  </si>
  <si>
    <t>TRACKING</t>
  </si>
  <si>
    <t>SA#</t>
  </si>
  <si>
    <t>SEQ#</t>
  </si>
  <si>
    <t>In HTFdb</t>
  </si>
  <si>
    <t>PDF Compiled</t>
  </si>
  <si>
    <t>SA</t>
  </si>
  <si>
    <t>Region</t>
  </si>
  <si>
    <t>ApplicationNR</t>
  </si>
  <si>
    <t>ContractorName</t>
  </si>
  <si>
    <t>ProjectName</t>
  </si>
  <si>
    <t>City</t>
  </si>
  <si>
    <t>County</t>
  </si>
  <si>
    <t>LegDist</t>
  </si>
  <si>
    <t>Activity Type</t>
  </si>
  <si>
    <t>Client Type</t>
  </si>
  <si>
    <t>Unit Types</t>
  </si>
  <si>
    <t>S</t>
  </si>
  <si>
    <t>T</t>
  </si>
  <si>
    <t>P</t>
  </si>
  <si>
    <t>MF</t>
  </si>
  <si>
    <t>GroupHome</t>
  </si>
  <si>
    <t>CLT</t>
  </si>
  <si>
    <t>Self-Help</t>
  </si>
  <si>
    <t>DPA</t>
  </si>
  <si>
    <t>Units</t>
  </si>
  <si>
    <t>Units @ AMI</t>
  </si>
  <si>
    <t>MarketRate</t>
  </si>
  <si>
    <t>Residential ft2</t>
  </si>
  <si>
    <t>NonRes ft2</t>
  </si>
  <si>
    <t>Total ft2</t>
  </si>
  <si>
    <t>General Spec Needs?</t>
  </si>
  <si>
    <t>#General SpecNeeds</t>
  </si>
  <si>
    <t>Homeless Spec Needs?</t>
  </si>
  <si>
    <t>#Homeless SpecNeeds</t>
  </si>
  <si>
    <t>EVERGREEN</t>
  </si>
  <si>
    <t>s1</t>
  </si>
  <si>
    <t>S2</t>
  </si>
  <si>
    <t>S3</t>
  </si>
  <si>
    <t>S4</t>
  </si>
  <si>
    <t>S5</t>
  </si>
  <si>
    <t>S6</t>
  </si>
  <si>
    <t>S7</t>
  </si>
  <si>
    <t>S8</t>
  </si>
  <si>
    <t>Total Points</t>
  </si>
  <si>
    <t>FINANCING</t>
  </si>
  <si>
    <t>HTF Request</t>
  </si>
  <si>
    <t>Previous HTF Award</t>
  </si>
  <si>
    <t>LEAP Request</t>
  </si>
  <si>
    <t>Difference</t>
  </si>
  <si>
    <t>O&amp;M Request</t>
  </si>
  <si>
    <t>LIHTC?</t>
  </si>
  <si>
    <t>LIHTC Equity</t>
  </si>
  <si>
    <t>TDC</t>
  </si>
  <si>
    <t>Start Date</t>
  </si>
  <si>
    <t>Federal Source</t>
  </si>
  <si>
    <t>Federal Funds</t>
  </si>
  <si>
    <t>COSTS (DEVELOPMENT)</t>
  </si>
  <si>
    <t>RDC</t>
  </si>
  <si>
    <t>TDC-RDC</t>
  </si>
  <si>
    <t>TCC</t>
  </si>
  <si>
    <t>RCC</t>
  </si>
  <si>
    <t>TCC-RCC</t>
  </si>
  <si>
    <t>MgmtOff+On(Y1)</t>
  </si>
  <si>
    <t>ManagementOffsite1</t>
  </si>
  <si>
    <t>ManagementOnsite1</t>
  </si>
  <si>
    <t>MgmtOff+On(Y2)</t>
  </si>
  <si>
    <t>ManagementOffsite2</t>
  </si>
  <si>
    <t>ManagementOnsite2</t>
  </si>
  <si>
    <t>MgmtOff+On(Y3)</t>
  </si>
  <si>
    <t>ManagementOffsite3</t>
  </si>
  <si>
    <t>ManagementOnsite3</t>
  </si>
  <si>
    <t>CapReserves</t>
  </si>
  <si>
    <t>OpRes(cap)</t>
  </si>
  <si>
    <t>ReplRes(cap)</t>
  </si>
  <si>
    <t>Adjusted TDC</t>
  </si>
  <si>
    <r>
      <t>CPU</t>
    </r>
    <r>
      <rPr>
        <vertAlign val="subscript"/>
        <sz val="11"/>
        <color theme="1"/>
        <rFont val="Calibri"/>
        <family val="2"/>
        <scheme val="minor"/>
      </rPr>
      <t>TDC</t>
    </r>
  </si>
  <si>
    <r>
      <t>CPU</t>
    </r>
    <r>
      <rPr>
        <vertAlign val="subscript"/>
        <sz val="11"/>
        <color theme="1"/>
        <rFont val="Calibri"/>
        <family val="2"/>
        <scheme val="minor"/>
      </rPr>
      <t>A-TDC</t>
    </r>
  </si>
  <si>
    <t>CPUres</t>
  </si>
  <si>
    <t>CPUHTF</t>
  </si>
  <si>
    <t>Constr/Unit</t>
  </si>
  <si>
    <t>Constr/ft2</t>
  </si>
  <si>
    <t>Res/ft2</t>
  </si>
  <si>
    <t>ReplRes/Unit</t>
  </si>
  <si>
    <t>DeveloperFeeIntakeTDC</t>
  </si>
  <si>
    <t>ProjectManagementIntakeTDC</t>
  </si>
  <si>
    <t>DeveloperFeeIntakeHTF</t>
  </si>
  <si>
    <t>ProjectManagementIntakeHTF</t>
  </si>
  <si>
    <t>HTF % of TDC</t>
  </si>
  <si>
    <t>Leverage (1 HTF to)</t>
  </si>
  <si>
    <t>HTF % of Dev Fee</t>
  </si>
  <si>
    <t>Dev Fee % of HTF</t>
  </si>
  <si>
    <t>ConstrConting% of TDC</t>
  </si>
  <si>
    <t>COSTS (OPERATING)</t>
  </si>
  <si>
    <t>Mgmt(y1)/Unit</t>
  </si>
  <si>
    <t>Mgmt(y1)/EGI(y1)</t>
  </si>
  <si>
    <t>Subsidy for Services?</t>
  </si>
  <si>
    <t>Operating/Unit(y1)</t>
  </si>
  <si>
    <r>
      <t>Operating</t>
    </r>
    <r>
      <rPr>
        <vertAlign val="subscript"/>
        <sz val="10"/>
        <color indexed="8"/>
        <rFont val="Arial"/>
        <family val="2"/>
      </rPr>
      <t>(Y1)</t>
    </r>
  </si>
  <si>
    <t>Services(Y1)</t>
  </si>
  <si>
    <r>
      <t>Operating</t>
    </r>
    <r>
      <rPr>
        <vertAlign val="subscript"/>
        <sz val="10"/>
        <color indexed="8"/>
        <rFont val="Arial"/>
        <family val="2"/>
      </rPr>
      <t>(Y2)</t>
    </r>
  </si>
  <si>
    <t>Services(Y2)</t>
  </si>
  <si>
    <r>
      <t>Operating</t>
    </r>
    <r>
      <rPr>
        <vertAlign val="subscript"/>
        <sz val="10"/>
        <color indexed="8"/>
        <rFont val="Arial"/>
        <family val="2"/>
      </rPr>
      <t>(Y3)</t>
    </r>
  </si>
  <si>
    <t>Services(Y3)</t>
  </si>
  <si>
    <r>
      <t>EGI</t>
    </r>
    <r>
      <rPr>
        <vertAlign val="subscript"/>
        <sz val="10"/>
        <color indexed="8"/>
        <rFont val="Arial"/>
        <family val="2"/>
      </rPr>
      <t>(Y1)</t>
    </r>
  </si>
  <si>
    <r>
      <t>EGI</t>
    </r>
    <r>
      <rPr>
        <vertAlign val="subscript"/>
        <sz val="10"/>
        <color indexed="8"/>
        <rFont val="Arial"/>
        <family val="2"/>
      </rPr>
      <t>(Y2)</t>
    </r>
  </si>
  <si>
    <r>
      <t>EGI</t>
    </r>
    <r>
      <rPr>
        <vertAlign val="subscript"/>
        <sz val="10"/>
        <color indexed="8"/>
        <rFont val="Arial"/>
        <family val="2"/>
      </rPr>
      <t>(Y3)</t>
    </r>
  </si>
  <si>
    <r>
      <t>NOI</t>
    </r>
    <r>
      <rPr>
        <vertAlign val="subscript"/>
        <sz val="10"/>
        <color indexed="8"/>
        <rFont val="Arial"/>
        <family val="2"/>
      </rPr>
      <t>(Y1)</t>
    </r>
  </si>
  <si>
    <r>
      <t>NOI</t>
    </r>
    <r>
      <rPr>
        <vertAlign val="subscript"/>
        <sz val="10"/>
        <color indexed="8"/>
        <rFont val="Arial"/>
        <family val="2"/>
      </rPr>
      <t>(Y2)</t>
    </r>
  </si>
  <si>
    <r>
      <t>NOI</t>
    </r>
    <r>
      <rPr>
        <vertAlign val="subscript"/>
        <sz val="10"/>
        <color indexed="8"/>
        <rFont val="Arial"/>
        <family val="2"/>
      </rPr>
      <t>(Y3)</t>
    </r>
  </si>
  <si>
    <t>Debt Service(Y1)</t>
  </si>
  <si>
    <t>Debt Service(Y2)</t>
  </si>
  <si>
    <t>Debt Service(Y3)</t>
  </si>
  <si>
    <t>DCR(Y1)</t>
  </si>
  <si>
    <t>DCR(Y2)</t>
  </si>
  <si>
    <t>DCR(Y3)</t>
  </si>
  <si>
    <t>CJ2/AB2</t>
  </si>
  <si>
    <t>BR2/AB2</t>
  </si>
  <si>
    <t>BD2/AB2</t>
  </si>
  <si>
    <t>BT2/AB2</t>
  </si>
  <si>
    <t>BT2/AM2</t>
  </si>
  <si>
    <t>CI2/AB2</t>
  </si>
  <si>
    <t>XXXXX</t>
  </si>
  <si>
    <t>XXXX</t>
  </si>
  <si>
    <t>Projects Completed</t>
  </si>
  <si>
    <t>Non-Residential Lender</t>
  </si>
  <si>
    <t>Total Reserve Deposits</t>
  </si>
  <si>
    <t>EXPENSES</t>
  </si>
  <si>
    <t>DEBT MANAGEMENT</t>
  </si>
  <si>
    <t>EFFECTIVE GROSS INCOME (EGI = Total Income - Vacancy)</t>
  </si>
  <si>
    <t>NET OPERATING INCOME (NOI = EGI - Total Expenses)</t>
  </si>
  <si>
    <t>NET OPERATING INCOME (NOI)</t>
  </si>
  <si>
    <t>HTF</t>
  </si>
  <si>
    <t xml:space="preserve">   Construction Contingency </t>
  </si>
  <si>
    <t>Development:</t>
  </si>
  <si>
    <t xml:space="preserve">   Developer Fee</t>
  </si>
  <si>
    <t xml:space="preserve">   Project Management</t>
  </si>
  <si>
    <t xml:space="preserve">   Technical Assistance</t>
  </si>
  <si>
    <t>Other Development:</t>
  </si>
  <si>
    <t xml:space="preserve">   Operating Reserves</t>
  </si>
  <si>
    <t xml:space="preserve">   Replacement Reserves</t>
  </si>
  <si>
    <t>Common Area Units / 
Unrestricted Managers' Units</t>
  </si>
  <si>
    <t>General (no Special Need)</t>
  </si>
  <si>
    <t>Yes, ADA-Compliant</t>
  </si>
  <si>
    <t>"Built_For"</t>
  </si>
  <si>
    <t>Frail Elderly</t>
  </si>
  <si>
    <t>"Senior_SpecNeeds"</t>
  </si>
  <si>
    <t>General (no Special Needs)</t>
  </si>
  <si>
    <t xml:space="preserve">Other   </t>
  </si>
  <si>
    <t>Other Construction Costs</t>
  </si>
  <si>
    <t>Other Reserves</t>
  </si>
  <si>
    <t>Other Consultants</t>
  </si>
  <si>
    <t>Name of First Other Source</t>
  </si>
  <si>
    <t>Name of Second Other Source</t>
  </si>
  <si>
    <t>Cost Per Unit (Y1)</t>
  </si>
  <si>
    <t>DEBT SERVICE</t>
  </si>
  <si>
    <t>Escalator</t>
  </si>
  <si>
    <t>Annual %</t>
  </si>
  <si>
    <t xml:space="preserve">La Crosse, WI </t>
  </si>
  <si>
    <t>Subtotal Homeless Units</t>
  </si>
  <si>
    <t xml:space="preserve">Supportive Housing Units for Homeless </t>
  </si>
  <si>
    <t>Low-Moderate Income Housing Units</t>
  </si>
  <si>
    <t>Subtotal Low Mod Income Housing Units</t>
  </si>
  <si>
    <t xml:space="preserve">Number of Units </t>
  </si>
  <si>
    <t>(Describe)</t>
  </si>
  <si>
    <t xml:space="preserve">Total Project Cost </t>
  </si>
  <si>
    <t xml:space="preserve">Describe </t>
  </si>
  <si>
    <t>Describe</t>
  </si>
  <si>
    <t xml:space="preserve">DEVELOPER NAME </t>
  </si>
  <si>
    <t xml:space="preserve">Permanent Financing </t>
  </si>
  <si>
    <t>Total Development Cost (Form 3)</t>
  </si>
  <si>
    <t>Sources</t>
  </si>
  <si>
    <t>Anticipated Interest Rate</t>
  </si>
  <si>
    <t>Amount</t>
  </si>
  <si>
    <t>Sources (excluding LIHTC Equity)</t>
  </si>
  <si>
    <t xml:space="preserve">Total Rent Subsidy Reported on Form 5A  </t>
  </si>
  <si>
    <t xml:space="preserve">Pipeline </t>
  </si>
  <si>
    <t>Project History</t>
  </si>
  <si>
    <t>Support of project by relevant neighborhood association</t>
  </si>
  <si>
    <t>Total Expenses</t>
  </si>
  <si>
    <t xml:space="preserve">Residential Support Service Expenses </t>
  </si>
  <si>
    <t xml:space="preserve">Estimated Residential Support Service Expenses </t>
  </si>
  <si>
    <t>DEVELOPER NAME</t>
  </si>
  <si>
    <t xml:space="preserve">N/A </t>
  </si>
  <si>
    <t>01/2015</t>
  </si>
  <si>
    <t>01/2014</t>
  </si>
  <si>
    <t>Sources of Financing (LIHTC, HOME, CDBG, etc.)</t>
  </si>
  <si>
    <t xml:space="preserve">Expected LIHTC Equity (if applicable) </t>
  </si>
  <si>
    <t xml:space="preserve">Only complete if applicable to your project </t>
  </si>
  <si>
    <t>Selection of service providers (if applicable)</t>
  </si>
  <si>
    <t>Projected First Year</t>
  </si>
  <si>
    <t xml:space="preserve">Total Cost Per Unit or Per Square Foot </t>
  </si>
  <si>
    <t xml:space="preserve">If this is a commercial building or non profit building please edit this form to demonstrate how the building will be rented out </t>
  </si>
  <si>
    <t xml:space="preserve">If the building will not be leased out, then skip this form </t>
  </si>
  <si>
    <t xml:space="preserve"> Income </t>
  </si>
  <si>
    <t>Total Income</t>
  </si>
  <si>
    <t>1. Lower income areas</t>
  </si>
  <si>
    <t xml:space="preserve">2. Energy Effeciency </t>
  </si>
  <si>
    <t>Points Available</t>
  </si>
  <si>
    <t xml:space="preserve">Please update this to reflect most current QAP. </t>
  </si>
  <si>
    <t>Applicant Score</t>
  </si>
  <si>
    <t xml:space="preserve">Total </t>
  </si>
  <si>
    <t>3. Mixed-Income Incentive</t>
  </si>
  <si>
    <t xml:space="preserve">4. Serves Large Families </t>
  </si>
  <si>
    <t xml:space="preserve">5. Serves Lowest-Income Residents </t>
  </si>
  <si>
    <t xml:space="preserve">6. Supportive Housing </t>
  </si>
  <si>
    <t xml:space="preserve">7. Rehab/Neighborhood Revitalization </t>
  </si>
  <si>
    <t xml:space="preserve">8. Universal Design </t>
  </si>
  <si>
    <t xml:space="preserve">9. Financial Leverage </t>
  </si>
  <si>
    <t xml:space="preserve">10, Eventual Tenant Ownership </t>
  </si>
  <si>
    <t xml:space="preserve">11. Development Team </t>
  </si>
  <si>
    <t xml:space="preserve">12. Readiness to Proceed </t>
  </si>
  <si>
    <t xml:space="preserve">13. Areas of Economic Opportunity </t>
  </si>
  <si>
    <t xml:space="preserve">14. Rural Areas without Recent Housing Tax Credit Awards </t>
  </si>
  <si>
    <t xml:space="preserve">Affordable Houising Trust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</si>
</sst>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 #,##0_);_(* \(#,##0\);_(* &quot;-&quot;??_);_(@_)"/>
    <numFmt numFmtId="168" formatCode="[$$-409]#,##0_);\([$$-409]#,##0\)"/>
    <numFmt numFmtId="169" formatCode="_(* #,##0.0_);_(* \(#,##0.0\);_(* &quot;-&quot;??_);_(@_)"/>
    <numFmt numFmtId="170" formatCode="_(&quot;$&quot;* #,##0_);_(&quot;$&quot;* \(#,##0\);_(&quot;$&quot;* &quot;-&quot;??_);_(@_)"/>
  </numFmts>
  <fonts count="111"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u/>
      <sz val="10"/>
      <color indexed="12"/>
      <name val="Arial"/>
      <family val="2"/>
    </font>
    <font>
      <sz val="10"/>
      <name val="Times New Roman"/>
      <family val="1"/>
    </font>
    <font>
      <sz val="11"/>
      <name val="Arial"/>
      <family val="2"/>
    </font>
    <font>
      <sz val="11"/>
      <color indexed="8"/>
      <name val="Arial"/>
      <family val="2"/>
    </font>
    <font>
      <i/>
      <sz val="11"/>
      <color indexed="8"/>
      <name val="Arial"/>
      <family val="2"/>
    </font>
    <font>
      <sz val="9"/>
      <color indexed="8"/>
      <name val="Arial"/>
      <family val="2"/>
    </font>
    <font>
      <sz val="10"/>
      <color indexed="8"/>
      <name val="Arial"/>
      <family val="2"/>
    </font>
    <font>
      <sz val="10"/>
      <name val="Arial"/>
      <family val="2"/>
    </font>
    <font>
      <i/>
      <sz val="10"/>
      <color indexed="8"/>
      <name val="Arial"/>
      <family val="2"/>
    </font>
    <font>
      <b/>
      <sz val="11"/>
      <name val="Arial"/>
      <family val="2"/>
    </font>
    <font>
      <i/>
      <sz val="10"/>
      <name val="Arial"/>
      <family val="2"/>
    </font>
    <font>
      <b/>
      <sz val="10"/>
      <name val="Arial"/>
      <family val="2"/>
    </font>
    <font>
      <i/>
      <sz val="9"/>
      <name val="Arial"/>
      <family val="2"/>
    </font>
    <font>
      <b/>
      <i/>
      <sz val="10"/>
      <color indexed="12"/>
      <name val="Arial"/>
      <family val="2"/>
    </font>
    <font>
      <b/>
      <sz val="9"/>
      <name val="Arial"/>
      <family val="2"/>
    </font>
    <font>
      <b/>
      <sz val="9"/>
      <color indexed="8"/>
      <name val="Arial"/>
      <family val="2"/>
    </font>
    <font>
      <sz val="9"/>
      <name val="Arial"/>
      <family val="2"/>
    </font>
    <font>
      <b/>
      <sz val="8"/>
      <name val="Arial"/>
      <family val="2"/>
    </font>
    <font>
      <i/>
      <sz val="9"/>
      <color indexed="48"/>
      <name val="Arial"/>
      <family val="2"/>
    </font>
    <font>
      <b/>
      <i/>
      <sz val="9"/>
      <name val="Arial"/>
      <family val="2"/>
    </font>
    <font>
      <b/>
      <i/>
      <sz val="9"/>
      <color indexed="48"/>
      <name val="Arial"/>
      <family val="2"/>
    </font>
    <font>
      <b/>
      <sz val="8"/>
      <color indexed="8"/>
      <name val="Arial"/>
      <family val="2"/>
    </font>
    <font>
      <i/>
      <sz val="9"/>
      <color indexed="8"/>
      <name val="Arial"/>
      <family val="2"/>
    </font>
    <font>
      <b/>
      <i/>
      <sz val="9"/>
      <color indexed="8"/>
      <name val="Arial"/>
      <family val="2"/>
    </font>
    <font>
      <sz val="10"/>
      <name val="Arial"/>
      <family val="2"/>
    </font>
    <font>
      <sz val="10"/>
      <name val="Arial"/>
      <family val="2"/>
    </font>
    <font>
      <b/>
      <sz val="11"/>
      <color indexed="8"/>
      <name val="Arial"/>
      <family val="2"/>
    </font>
    <font>
      <b/>
      <i/>
      <sz val="10"/>
      <color indexed="8"/>
      <name val="Arial"/>
      <family val="2"/>
    </font>
    <font>
      <b/>
      <sz val="10"/>
      <color indexed="8"/>
      <name val="Arial"/>
      <family val="2"/>
    </font>
    <font>
      <sz val="8"/>
      <name val="Times New Roman"/>
      <family val="1"/>
    </font>
    <font>
      <b/>
      <i/>
      <sz val="10"/>
      <name val="Arial"/>
      <family val="2"/>
    </font>
    <font>
      <sz val="8"/>
      <name val="Arial"/>
      <family val="2"/>
    </font>
    <font>
      <b/>
      <sz val="8"/>
      <name val="Times New Roman"/>
      <family val="1"/>
    </font>
    <font>
      <b/>
      <i/>
      <sz val="8"/>
      <name val="Times New Roman"/>
      <family val="1"/>
    </font>
    <font>
      <sz val="14"/>
      <name val="Arial"/>
      <family val="2"/>
    </font>
    <font>
      <b/>
      <i/>
      <sz val="8"/>
      <name val="Arial"/>
      <family val="2"/>
    </font>
    <font>
      <sz val="12"/>
      <name val="Arial"/>
      <family val="2"/>
    </font>
    <font>
      <b/>
      <sz val="12"/>
      <name val="Arial"/>
      <family val="2"/>
    </font>
    <font>
      <u/>
      <sz val="10"/>
      <color indexed="12"/>
      <name val="Arial"/>
      <family val="2"/>
    </font>
    <font>
      <b/>
      <sz val="10"/>
      <name val="Arial Bold"/>
    </font>
    <font>
      <sz val="10"/>
      <name val="Arial"/>
      <family val="2"/>
    </font>
    <font>
      <sz val="10"/>
      <name val="Arial Black"/>
      <family val="2"/>
    </font>
    <font>
      <sz val="10"/>
      <name val="Arial"/>
      <family val="2"/>
    </font>
    <font>
      <i/>
      <sz val="10"/>
      <color indexed="48"/>
      <name val="Arial"/>
      <family val="2"/>
    </font>
    <font>
      <sz val="10"/>
      <name val="Arial"/>
      <family val="2"/>
    </font>
    <font>
      <b/>
      <i/>
      <sz val="10"/>
      <color indexed="48"/>
      <name val="Arial"/>
      <family val="2"/>
    </font>
    <font>
      <sz val="10"/>
      <name val="Arial"/>
      <family val="2"/>
    </font>
    <font>
      <sz val="8"/>
      <name val="Arial"/>
      <family val="2"/>
    </font>
    <font>
      <sz val="10"/>
      <color indexed="8"/>
      <name val="Calibri"/>
      <family val="2"/>
    </font>
    <font>
      <b/>
      <sz val="10"/>
      <color indexed="8"/>
      <name val="Calibri"/>
      <family val="2"/>
    </font>
    <font>
      <b/>
      <sz val="8"/>
      <color indexed="60"/>
      <name val="Times New Roman"/>
      <family val="1"/>
    </font>
    <font>
      <sz val="9"/>
      <color indexed="81"/>
      <name val="Tahoma"/>
      <family val="2"/>
    </font>
    <font>
      <b/>
      <sz val="9"/>
      <color indexed="81"/>
      <name val="Tahoma"/>
      <family val="2"/>
    </font>
    <font>
      <sz val="12"/>
      <color indexed="10"/>
      <name val="Times New Roman"/>
      <family val="1"/>
    </font>
    <font>
      <b/>
      <i/>
      <sz val="8"/>
      <name val="Calibri"/>
      <family val="2"/>
    </font>
    <font>
      <i/>
      <sz val="12"/>
      <color indexed="8"/>
      <name val="Arial"/>
      <family val="2"/>
    </font>
    <font>
      <sz val="9"/>
      <name val="Arial"/>
      <family val="2"/>
    </font>
    <font>
      <b/>
      <sz val="11"/>
      <name val="Calibri"/>
      <family val="2"/>
    </font>
    <font>
      <b/>
      <sz val="9"/>
      <color indexed="10"/>
      <name val="Arial"/>
      <family val="2"/>
    </font>
    <font>
      <sz val="11"/>
      <name val="Calibri"/>
      <family val="2"/>
    </font>
    <font>
      <u/>
      <sz val="11"/>
      <color indexed="8"/>
      <name val="Calibri"/>
      <family val="2"/>
    </font>
    <font>
      <sz val="9"/>
      <color indexed="81"/>
      <name val="Calibri"/>
      <family val="2"/>
    </font>
    <font>
      <sz val="11"/>
      <color theme="1"/>
      <name val="Calibri"/>
      <family val="2"/>
      <scheme val="minor"/>
    </font>
    <font>
      <sz val="11"/>
      <name val="Calibri"/>
      <family val="2"/>
      <scheme val="minor"/>
    </font>
    <font>
      <sz val="11"/>
      <color theme="1"/>
      <name val="Arial"/>
      <family val="2"/>
    </font>
    <font>
      <b/>
      <sz val="11"/>
      <name val="Calibri"/>
      <family val="2"/>
      <scheme val="minor"/>
    </font>
    <font>
      <b/>
      <sz val="10"/>
      <color rgb="FFFF0000"/>
      <name val="Arial"/>
      <family val="2"/>
    </font>
    <font>
      <sz val="11"/>
      <color indexed="8"/>
      <name val="Calibri"/>
      <family val="2"/>
      <scheme val="minor"/>
    </font>
    <font>
      <sz val="10"/>
      <color rgb="FFFF0000"/>
      <name val="Arial"/>
      <family val="2"/>
    </font>
    <font>
      <b/>
      <sz val="12"/>
      <color rgb="FFFF0000"/>
      <name val="Calibri"/>
      <family val="2"/>
      <scheme val="minor"/>
    </font>
    <font>
      <sz val="10"/>
      <name val="Calibri"/>
      <family val="1"/>
      <scheme val="minor"/>
    </font>
    <font>
      <b/>
      <i/>
      <sz val="8"/>
      <name val="Calibri"/>
      <family val="2"/>
      <scheme val="minor"/>
    </font>
    <font>
      <b/>
      <sz val="8"/>
      <color rgb="FFFF0000"/>
      <name val="Times New Roman"/>
      <family val="1"/>
    </font>
    <font>
      <sz val="11"/>
      <color theme="0"/>
      <name val="Calibri"/>
      <family val="2"/>
      <scheme val="minor"/>
    </font>
    <font>
      <vertAlign val="subscript"/>
      <sz val="11"/>
      <color theme="1"/>
      <name val="Calibri"/>
      <family val="2"/>
      <scheme val="minor"/>
    </font>
    <font>
      <vertAlign val="subscript"/>
      <sz val="10"/>
      <color indexed="8"/>
      <name val="Arial"/>
      <family val="2"/>
    </font>
    <font>
      <sz val="10"/>
      <color theme="0"/>
      <name val="Arial"/>
      <family val="2"/>
    </font>
    <font>
      <b/>
      <sz val="11"/>
      <color rgb="FFFF0000"/>
      <name val="Arial"/>
      <family val="2"/>
    </font>
    <font>
      <b/>
      <sz val="10"/>
      <color rgb="FFC00000"/>
      <name val="Arial"/>
      <family val="2"/>
    </font>
    <font>
      <sz val="11"/>
      <color rgb="FFFF0000"/>
      <name val="Elephant"/>
      <family val="1"/>
    </font>
    <font>
      <i/>
      <sz val="9"/>
      <color indexed="81"/>
      <name val="Tahoma"/>
      <family val="2"/>
    </font>
    <font>
      <sz val="9"/>
      <name val="Times New Roman"/>
      <family val="1"/>
    </font>
    <font>
      <b/>
      <sz val="9"/>
      <name val="Times New Roman"/>
      <family val="1"/>
    </font>
    <font>
      <sz val="10"/>
      <color indexed="10"/>
      <name val="Calibri"/>
      <family val="2"/>
    </font>
    <font>
      <sz val="11"/>
      <color theme="1"/>
      <name val="Agency FB"/>
      <family val="2"/>
    </font>
    <font>
      <sz val="11"/>
      <color rgb="FF3F3F76"/>
      <name val="Agency FB"/>
      <family val="2"/>
    </font>
    <font>
      <b/>
      <sz val="11"/>
      <color rgb="FFFA7D00"/>
      <name val="Agency FB"/>
      <family val="2"/>
    </font>
    <font>
      <sz val="10"/>
      <color indexed="9"/>
      <name val="Calibri"/>
      <family val="2"/>
    </font>
    <font>
      <sz val="10"/>
      <color indexed="20"/>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52"/>
      <name val="Calibri"/>
      <family val="2"/>
    </font>
    <font>
      <sz val="10"/>
      <color indexed="62"/>
      <name val="Calibri"/>
      <family val="2"/>
    </font>
    <font>
      <sz val="10"/>
      <name val="Arial"/>
      <family val="2"/>
    </font>
    <font>
      <sz val="10"/>
      <name val="Arial"/>
      <family val="2"/>
    </font>
    <font>
      <sz val="16"/>
      <name val="Arial"/>
      <family val="2"/>
    </font>
    <font>
      <sz val="14"/>
      <name val="Calibri"/>
      <family val="2"/>
    </font>
    <font>
      <b/>
      <sz val="14"/>
      <color rgb="FFFF0000"/>
      <name val="Calibri"/>
      <family val="2"/>
    </font>
  </fonts>
  <fills count="60">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22"/>
        <bgColor indexed="22"/>
      </patternFill>
    </fill>
    <fill>
      <patternFill patternType="solid">
        <fgColor indexed="22"/>
        <bgColor indexed="64"/>
      </patternFill>
    </fill>
    <fill>
      <patternFill patternType="solid">
        <fgColor indexed="9"/>
        <bgColor indexed="64"/>
      </patternFill>
    </fill>
    <fill>
      <patternFill patternType="lightTrellis">
        <bgColor indexed="22"/>
      </patternFill>
    </fill>
    <fill>
      <patternFill patternType="solid">
        <fgColor indexed="43"/>
        <bgColor indexed="9"/>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79998168889431442"/>
        <bgColor indexed="64"/>
      </patternFill>
    </fill>
    <fill>
      <patternFill patternType="solid">
        <fgColor theme="8" tint="0.79998168889431442"/>
        <bgColor indexed="9"/>
      </patternFill>
    </fill>
    <fill>
      <patternFill patternType="mediumGray">
        <fgColor theme="1"/>
        <bgColor theme="0" tint="-0.499984740745262"/>
      </patternFill>
    </fill>
    <fill>
      <patternFill patternType="solid">
        <fgColor rgb="FFFFFFCC"/>
        <bgColor indexed="9"/>
      </patternFill>
    </fill>
    <fill>
      <patternFill patternType="lightUp">
        <bgColor theme="0" tint="-0.24994659260841701"/>
      </patternFill>
    </fill>
    <fill>
      <patternFill patternType="solid">
        <fgColor theme="9" tint="0.59999389629810485"/>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theme="0"/>
        <bgColor indexed="9"/>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CCFFCC"/>
        <bgColor indexed="0"/>
      </patternFill>
    </fill>
    <fill>
      <patternFill patternType="solid">
        <fgColor theme="8" tint="0.59999389629810485"/>
        <bgColor indexed="0"/>
      </patternFill>
    </fill>
    <fill>
      <patternFill patternType="solid">
        <fgColor rgb="FF00B0F0"/>
        <bgColor indexed="64"/>
      </patternFill>
    </fill>
    <fill>
      <patternFill patternType="solid">
        <fgColor rgb="FF00B0F0"/>
        <bgColor indexed="0"/>
      </patternFill>
    </fill>
    <fill>
      <patternFill patternType="solid">
        <fgColor theme="7" tint="-0.249977111117893"/>
        <bgColor indexed="0"/>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9"/>
      </patternFill>
    </fill>
    <fill>
      <patternFill patternType="solid">
        <fgColor indexed="26"/>
        <bgColor indexed="9"/>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22"/>
      </patternFill>
    </fill>
  </fills>
  <borders count="264">
    <border>
      <left/>
      <right/>
      <top/>
      <bottom/>
      <diagonal/>
    </border>
    <border>
      <left style="thin">
        <color indexed="22"/>
      </left>
      <right style="thin">
        <color indexed="22"/>
      </right>
      <top style="thin">
        <color indexed="22"/>
      </top>
      <bottom style="thin">
        <color indexed="22"/>
      </bottom>
      <diagonal/>
    </border>
    <border>
      <left style="medium">
        <color indexed="18"/>
      </left>
      <right/>
      <top/>
      <bottom/>
      <diagonal/>
    </border>
    <border>
      <left style="medium">
        <color indexed="18"/>
      </left>
      <right/>
      <top/>
      <bottom style="medium">
        <color indexed="18"/>
      </bottom>
      <diagonal/>
    </border>
    <border>
      <left/>
      <right style="medium">
        <color indexed="18"/>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bottom style="medium">
        <color indexed="18"/>
      </bottom>
      <diagonal/>
    </border>
    <border>
      <left/>
      <right style="medium">
        <color indexed="18"/>
      </right>
      <top/>
      <bottom style="medium">
        <color indexed="1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medium">
        <color indexed="64"/>
      </top>
      <bottom style="thin">
        <color indexed="22"/>
      </bottom>
      <diagonal/>
    </border>
    <border>
      <left style="thin">
        <color indexed="64"/>
      </left>
      <right style="thin">
        <color indexed="64"/>
      </right>
      <top style="medium">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diagonal/>
    </border>
    <border>
      <left style="medium">
        <color indexed="64"/>
      </left>
      <right style="thin">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indexed="22"/>
      </right>
      <top style="thin">
        <color indexed="22"/>
      </top>
      <bottom style="double">
        <color indexed="64"/>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22"/>
      </top>
      <bottom style="double">
        <color indexed="64"/>
      </bottom>
      <diagonal/>
    </border>
    <border>
      <left style="thin">
        <color indexed="22"/>
      </left>
      <right style="thin">
        <color indexed="64"/>
      </right>
      <top style="thin">
        <color indexed="22"/>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22"/>
      </left>
      <right style="thin">
        <color indexed="64"/>
      </right>
      <top/>
      <bottom style="thin">
        <color indexed="22"/>
      </bottom>
      <diagonal/>
    </border>
    <border>
      <left style="thin">
        <color indexed="64"/>
      </left>
      <right style="thin">
        <color indexed="64"/>
      </right>
      <top/>
      <bottom style="medium">
        <color indexed="64"/>
      </bottom>
      <diagonal/>
    </border>
    <border>
      <left style="thin">
        <color indexed="22"/>
      </left>
      <right style="thin">
        <color indexed="22"/>
      </right>
      <top style="thin">
        <color indexed="22"/>
      </top>
      <bottom style="double">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22"/>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double">
        <color indexed="64"/>
      </bottom>
      <diagonal/>
    </border>
    <border>
      <left style="thin">
        <color indexed="22"/>
      </left>
      <right style="medium">
        <color indexed="64"/>
      </right>
      <top style="thin">
        <color indexed="22"/>
      </top>
      <bottom/>
      <diagonal/>
    </border>
    <border>
      <left style="thin">
        <color indexed="64"/>
      </left>
      <right style="medium">
        <color indexed="64"/>
      </right>
      <top/>
      <bottom/>
      <diagonal/>
    </border>
    <border>
      <left style="medium">
        <color indexed="64"/>
      </left>
      <right style="thin">
        <color indexed="22"/>
      </right>
      <top style="thin">
        <color indexed="22"/>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thin">
        <color theme="0" tint="-0.14996795556505021"/>
      </left>
      <right style="thin">
        <color theme="0" tint="-0.14996795556505021"/>
      </right>
      <top style="thin">
        <color theme="0" tint="-0.14996795556505021"/>
      </top>
      <bottom style="double">
        <color indexed="64"/>
      </bottom>
      <diagonal/>
    </border>
    <border>
      <left style="medium">
        <color indexed="64"/>
      </left>
      <right style="thin">
        <color theme="0" tint="-0.14996795556505021"/>
      </right>
      <top style="thin">
        <color theme="0" tint="-0.14996795556505021"/>
      </top>
      <bottom style="thin">
        <color indexed="64"/>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indexed="64"/>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3743705557422"/>
      </left>
      <right style="thin">
        <color theme="0" tint="-0.14993743705557422"/>
      </right>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thin">
        <color theme="0" tint="-0.14993743705557422"/>
      </right>
      <top/>
      <bottom style="medium">
        <color indexed="64"/>
      </bottom>
      <diagonal/>
    </border>
    <border>
      <left/>
      <right style="thin">
        <color theme="0" tint="-0.14996795556505021"/>
      </right>
      <top/>
      <bottom style="medium">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right style="medium">
        <color indexed="64"/>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right style="thin">
        <color theme="0" tint="-0.14996795556505021"/>
      </right>
      <top style="thin">
        <color theme="0" tint="-0.14996795556505021"/>
      </top>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thin">
        <color theme="0" tint="-0.14996795556505021"/>
      </bottom>
      <diagonal/>
    </border>
    <border>
      <left/>
      <right/>
      <top style="medium">
        <color indexed="64"/>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thin">
        <color theme="0" tint="-0.14996795556505021"/>
      </top>
      <bottom style="medium">
        <color indexed="64"/>
      </bottom>
      <diagonal/>
    </border>
    <border>
      <left style="thin">
        <color rgb="FF7F7F7F"/>
      </left>
      <right style="thin">
        <color rgb="FF7F7F7F"/>
      </right>
      <top style="thin">
        <color rgb="FF7F7F7F"/>
      </top>
      <bottom style="thin">
        <color rgb="FF7F7F7F"/>
      </bottom>
      <diagonal/>
    </border>
    <border>
      <left/>
      <right/>
      <top/>
      <bottom style="hair">
        <color rgb="FFC00000"/>
      </bottom>
      <diagonal/>
    </border>
    <border>
      <left/>
      <right/>
      <top style="hair">
        <color rgb="FFC00000"/>
      </top>
      <bottom style="hair">
        <color rgb="FFC00000"/>
      </bottom>
      <diagonal/>
    </border>
    <border>
      <left style="thin">
        <color theme="0" tint="-0.14996795556505021"/>
      </left>
      <right style="medium">
        <color theme="1"/>
      </right>
      <top style="thin">
        <color theme="0" tint="-0.14996795556505021"/>
      </top>
      <bottom style="double">
        <color indexed="64"/>
      </bottom>
      <diagonal/>
    </border>
    <border>
      <left style="thin">
        <color theme="0" tint="-0.14996795556505021"/>
      </left>
      <right style="medium">
        <color theme="1"/>
      </right>
      <top/>
      <bottom/>
      <diagonal/>
    </border>
    <border>
      <left style="double">
        <color indexed="64"/>
      </left>
      <right style="medium">
        <color auto="1"/>
      </right>
      <top style="thin">
        <color auto="1"/>
      </top>
      <bottom style="medium">
        <color auto="1"/>
      </bottom>
      <diagonal/>
    </border>
    <border>
      <left style="thin">
        <color indexed="22"/>
      </left>
      <right style="medium">
        <color indexed="64"/>
      </right>
      <top style="thin">
        <color indexed="22"/>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style="thin">
        <color theme="0" tint="-0.14996795556505021"/>
      </left>
      <right/>
      <top style="thin">
        <color theme="0" tint="-0.14996795556505021"/>
      </top>
      <bottom style="medium">
        <color indexed="64"/>
      </bottom>
      <diagonal/>
    </border>
    <border>
      <left style="thin">
        <color theme="0" tint="-0.14996795556505021"/>
      </left>
      <right/>
      <top style="medium">
        <color indexed="64"/>
      </top>
      <bottom style="thin">
        <color theme="0" tint="-0.14996795556505021"/>
      </bottom>
      <diagonal/>
    </border>
    <border>
      <left style="thin">
        <color theme="0" tint="-0.14996795556505021"/>
      </left>
      <right style="medium">
        <color indexed="64"/>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medium">
        <color auto="1"/>
      </top>
      <bottom/>
      <diagonal/>
    </border>
    <border>
      <left/>
      <right/>
      <top style="medium">
        <color auto="1"/>
      </top>
      <bottom style="medium">
        <color indexed="64"/>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style="medium">
        <color indexed="64"/>
      </right>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style="thin">
        <color theme="0" tint="-0.14996795556505021"/>
      </right>
      <top/>
      <bottom style="medium">
        <color indexed="64"/>
      </bottom>
      <diagonal/>
    </border>
    <border>
      <left style="thin">
        <color theme="0" tint="-0.14996795556505021"/>
      </left>
      <right style="medium">
        <color theme="1"/>
      </right>
      <top style="double">
        <color indexed="64"/>
      </top>
      <bottom style="medium">
        <color indexed="64"/>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18"/>
      </left>
      <right/>
      <top style="medium">
        <color indexed="64"/>
      </top>
      <bottom style="medium">
        <color indexed="64"/>
      </bottom>
      <diagonal/>
    </border>
    <border>
      <left style="double">
        <color indexed="64"/>
      </left>
      <right style="thin">
        <color theme="0" tint="-0.14996795556505021"/>
      </right>
      <top style="medium">
        <color indexed="64"/>
      </top>
      <bottom style="medium">
        <color indexed="64"/>
      </bottom>
      <diagonal/>
    </border>
    <border>
      <left style="thin">
        <color theme="0" tint="-0.14996795556505021"/>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style="thin">
        <color indexed="22"/>
      </left>
      <right style="medium">
        <color indexed="64"/>
      </right>
      <top style="double">
        <color indexed="64"/>
      </top>
      <bottom style="medium">
        <color indexed="64"/>
      </bottom>
      <diagonal/>
    </border>
    <border>
      <left style="medium">
        <color indexed="64"/>
      </left>
      <right style="medium">
        <color indexed="64"/>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hair">
        <color theme="0" tint="-0.14996795556505021"/>
      </left>
      <right style="medium">
        <color indexed="64"/>
      </right>
      <top style="hair">
        <color theme="0" tint="-0.14996795556505021"/>
      </top>
      <bottom style="hair">
        <color theme="0" tint="-0.14996795556505021"/>
      </bottom>
      <diagonal/>
    </border>
    <border>
      <left style="hair">
        <color theme="0" tint="-0.14996795556505021"/>
      </left>
      <right style="medium">
        <color indexed="64"/>
      </right>
      <top style="hair">
        <color theme="0" tint="-0.14996795556505021"/>
      </top>
      <bottom style="thin">
        <color indexed="64"/>
      </bottom>
      <diagonal/>
    </border>
    <border>
      <left/>
      <right style="thin">
        <color indexed="22"/>
      </right>
      <top style="medium">
        <color indexed="64"/>
      </top>
      <bottom/>
      <diagonal/>
    </border>
    <border>
      <left style="thin">
        <color indexed="22"/>
      </left>
      <right/>
      <top/>
      <bottom/>
      <diagonal/>
    </border>
    <border>
      <left/>
      <right style="thin">
        <color indexed="22"/>
      </right>
      <top/>
      <bottom/>
      <diagonal/>
    </border>
    <border>
      <left style="thin">
        <color indexed="22"/>
      </left>
      <right/>
      <top/>
      <bottom style="medium">
        <color theme="1"/>
      </bottom>
      <diagonal/>
    </border>
    <border>
      <left/>
      <right style="medium">
        <color indexed="64"/>
      </right>
      <top/>
      <bottom style="medium">
        <color theme="1"/>
      </bottom>
      <diagonal/>
    </border>
    <border>
      <left/>
      <right/>
      <top style="medium">
        <color theme="1"/>
      </top>
      <bottom/>
      <diagonal/>
    </border>
    <border>
      <left/>
      <right style="medium">
        <color indexed="64"/>
      </right>
      <top style="medium">
        <color theme="1"/>
      </top>
      <bottom/>
      <diagonal/>
    </border>
    <border>
      <left style="thin">
        <color theme="0" tint="-0.14996795556505021"/>
      </left>
      <right style="medium">
        <color theme="1"/>
      </right>
      <top style="thin">
        <color indexed="64"/>
      </top>
      <bottom/>
      <diagonal/>
    </border>
    <border>
      <left style="medium">
        <color indexed="64"/>
      </left>
      <right style="thin">
        <color theme="0" tint="-0.14996795556505021"/>
      </right>
      <top style="medium">
        <color indexed="64"/>
      </top>
      <bottom style="thin">
        <color indexed="64"/>
      </bottom>
      <diagonal/>
    </border>
    <border>
      <left style="thin">
        <color theme="0" tint="-0.14996795556505021"/>
      </left>
      <right style="thin">
        <color theme="0" tint="-0.14996795556505021"/>
      </right>
      <top style="medium">
        <color indexed="64"/>
      </top>
      <bottom style="thin">
        <color indexed="64"/>
      </bottom>
      <diagonal/>
    </border>
    <border>
      <left style="thin">
        <color theme="0" tint="-0.14996795556505021"/>
      </left>
      <right style="medium">
        <color indexed="64"/>
      </right>
      <top style="medium">
        <color indexed="64"/>
      </top>
      <bottom style="thin">
        <color indexed="64"/>
      </bottom>
      <diagonal/>
    </border>
    <border>
      <left style="medium">
        <color indexed="64"/>
      </left>
      <right style="thin">
        <color theme="0" tint="-0.14996795556505021"/>
      </right>
      <top style="thin">
        <color indexed="64"/>
      </top>
      <bottom style="medium">
        <color indexed="64"/>
      </bottom>
      <diagonal/>
    </border>
    <border>
      <left/>
      <right/>
      <top style="medium">
        <color indexed="64"/>
      </top>
      <bottom style="medium">
        <color theme="3" tint="-0.24994659260841701"/>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style="medium">
        <color indexed="64"/>
      </right>
      <top style="thin">
        <color theme="0" tint="-0.14996795556505021"/>
      </top>
      <bottom style="double">
        <color indexed="64"/>
      </bottom>
      <diagonal/>
    </border>
    <border>
      <left style="medium">
        <color indexed="64"/>
      </left>
      <right style="medium">
        <color indexed="64"/>
      </right>
      <top style="hair">
        <color theme="0" tint="-0.14996795556505021"/>
      </top>
      <bottom style="hair">
        <color theme="0" tint="-0.14996795556505021"/>
      </bottom>
      <diagonal/>
    </border>
    <border>
      <left style="medium">
        <color indexed="64"/>
      </left>
      <right style="medium">
        <color indexed="64"/>
      </right>
      <top style="hair">
        <color theme="0" tint="-0.14996795556505021"/>
      </top>
      <bottom style="medium">
        <color indexed="64"/>
      </bottom>
      <diagonal/>
    </border>
    <border>
      <left/>
      <right style="medium">
        <color indexed="18"/>
      </right>
      <top style="medium">
        <color indexed="18"/>
      </top>
      <bottom/>
      <diagonal/>
    </border>
    <border>
      <left style="medium">
        <color indexed="64"/>
      </left>
      <right style="medium">
        <color indexed="64"/>
      </right>
      <top/>
      <bottom style="double">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bottom style="thin">
        <color theme="0" tint="-0.14996795556505021"/>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theme="0" tint="-0.14996795556505021"/>
      </left>
      <right style="medium">
        <color indexed="64"/>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style="medium">
        <color indexed="64"/>
      </left>
      <right style="thin">
        <color indexed="64"/>
      </right>
      <top style="medium">
        <color indexed="64"/>
      </top>
      <bottom style="thin">
        <color theme="0" tint="-0.14996795556505021"/>
      </bottom>
      <diagonal/>
    </border>
    <border>
      <left/>
      <right style="thin">
        <color theme="0" tint="-0.14996795556505021"/>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theme="0" tint="-0.14993743705557422"/>
      </left>
      <right style="medium">
        <color indexed="64"/>
      </right>
      <top/>
      <bottom style="medium">
        <color indexed="64"/>
      </bottom>
      <diagonal/>
    </border>
    <border>
      <left style="medium">
        <color indexed="64"/>
      </left>
      <right/>
      <top/>
      <bottom style="thin">
        <color theme="0" tint="-0.14996795556505021"/>
      </bottom>
      <diagonal/>
    </border>
    <border>
      <left/>
      <right style="thin">
        <color theme="0" tint="-0.14996795556505021"/>
      </right>
      <top/>
      <bottom style="thin">
        <color theme="0" tint="-0.14996795556505021"/>
      </bottom>
      <diagonal/>
    </border>
  </borders>
  <cellStyleXfs count="68">
    <xf numFmtId="0" fontId="0"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89" fillId="22" borderId="0" applyNumberFormat="0" applyBorder="0" applyAlignment="0" applyProtection="0"/>
    <xf numFmtId="0" fontId="75" fillId="0" borderId="0"/>
    <xf numFmtId="0" fontId="90" fillId="20" borderId="156" applyNumberFormat="0" applyAlignment="0" applyProtection="0"/>
    <xf numFmtId="0" fontId="91" fillId="21" borderId="156" applyNumberFormat="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1" fillId="0" borderId="0" applyFont="0" applyFill="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92" fillId="47"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2" fillId="48" borderId="0" applyNumberFormat="0" applyBorder="0" applyAlignment="0" applyProtection="0"/>
    <xf numFmtId="0" fontId="92" fillId="49" borderId="0" applyNumberFormat="0" applyBorder="0" applyAlignment="0" applyProtection="0"/>
    <xf numFmtId="0" fontId="92" fillId="50" borderId="0" applyNumberFormat="0" applyBorder="0" applyAlignment="0" applyProtection="0"/>
    <xf numFmtId="0" fontId="92" fillId="51" borderId="0" applyNumberFormat="0" applyBorder="0" applyAlignment="0" applyProtection="0"/>
    <xf numFmtId="0" fontId="92" fillId="52" borderId="0" applyNumberFormat="0" applyBorder="0" applyAlignment="0" applyProtection="0"/>
    <xf numFmtId="0" fontId="92" fillId="53" borderId="0" applyNumberFormat="0" applyBorder="0" applyAlignment="0" applyProtection="0"/>
    <xf numFmtId="0" fontId="92" fillId="48" borderId="0" applyNumberFormat="0" applyBorder="0" applyAlignment="0" applyProtection="0"/>
    <xf numFmtId="0" fontId="92" fillId="49" borderId="0" applyNumberFormat="0" applyBorder="0" applyAlignment="0" applyProtection="0"/>
    <xf numFmtId="0" fontId="92" fillId="54" borderId="0" applyNumberFormat="0" applyBorder="0" applyAlignment="0" applyProtection="0"/>
    <xf numFmtId="0" fontId="93" fillId="39" borderId="0" applyNumberFormat="0" applyBorder="0" applyAlignment="0" applyProtection="0"/>
    <xf numFmtId="0" fontId="94" fillId="55" borderId="190" applyNumberFormat="0" applyAlignment="0" applyProtection="0"/>
    <xf numFmtId="0" fontId="95" fillId="0" borderId="0" applyNumberFormat="0" applyFill="0" applyBorder="0" applyAlignment="0" applyProtection="0"/>
    <xf numFmtId="0" fontId="96" fillId="56" borderId="0" applyNumberFormat="0" applyBorder="0" applyAlignment="0" applyProtection="0"/>
    <xf numFmtId="0" fontId="97" fillId="0" borderId="191" applyNumberFormat="0" applyFill="0" applyAlignment="0" applyProtection="0"/>
    <xf numFmtId="0" fontId="98" fillId="0" borderId="192" applyNumberFormat="0" applyFill="0" applyAlignment="0" applyProtection="0"/>
    <xf numFmtId="0" fontId="99" fillId="0" borderId="193" applyNumberFormat="0" applyFill="0" applyAlignment="0" applyProtection="0"/>
    <xf numFmtId="0" fontId="99" fillId="0" borderId="0" applyNumberFormat="0" applyFill="0" applyBorder="0" applyAlignment="0" applyProtection="0"/>
    <xf numFmtId="0" fontId="5" fillId="0" borderId="0" applyNumberFormat="0" applyFill="0" applyBorder="0" applyAlignment="0" applyProtection="0">
      <alignment vertical="top"/>
      <protection locked="0"/>
    </xf>
    <xf numFmtId="0" fontId="100" fillId="0" borderId="194" applyNumberFormat="0" applyFill="0" applyAlignment="0" applyProtection="0"/>
    <xf numFmtId="0" fontId="101" fillId="57" borderId="0" applyNumberFormat="0" applyBorder="0" applyAlignment="0" applyProtection="0"/>
    <xf numFmtId="0" fontId="1" fillId="0" borderId="0"/>
    <xf numFmtId="0" fontId="1" fillId="0" borderId="0"/>
    <xf numFmtId="0" fontId="4" fillId="0" borderId="0"/>
    <xf numFmtId="0" fontId="3" fillId="0" borderId="0"/>
    <xf numFmtId="0" fontId="4" fillId="0" borderId="0"/>
    <xf numFmtId="0" fontId="1" fillId="0" borderId="0"/>
    <xf numFmtId="0" fontId="4" fillId="0" borderId="0"/>
    <xf numFmtId="0" fontId="4" fillId="0" borderId="0"/>
    <xf numFmtId="0" fontId="4" fillId="0" borderId="0"/>
    <xf numFmtId="0" fontId="4" fillId="58" borderId="184" applyNumberFormat="0" applyFont="0" applyAlignment="0" applyProtection="0"/>
    <xf numFmtId="0" fontId="102" fillId="59" borderId="195" applyNumberFormat="0" applyAlignment="0" applyProtection="0"/>
    <xf numFmtId="9" fontId="4" fillId="0" borderId="0" applyFont="0" applyFill="0" applyBorder="0" applyAlignment="0" applyProtection="0"/>
    <xf numFmtId="0" fontId="103" fillId="0" borderId="0" applyNumberFormat="0" applyFill="0" applyBorder="0" applyAlignment="0" applyProtection="0"/>
    <xf numFmtId="0" fontId="54" fillId="0" borderId="196" applyNumberFormat="0" applyFill="0" applyAlignment="0" applyProtection="0"/>
    <xf numFmtId="0" fontId="88" fillId="0" borderId="0" applyNumberFormat="0" applyFill="0" applyBorder="0" applyAlignment="0" applyProtection="0"/>
    <xf numFmtId="0" fontId="53" fillId="56" borderId="0" applyNumberFormat="0" applyBorder="0" applyAlignment="0" applyProtection="0"/>
    <xf numFmtId="0" fontId="104" fillId="59" borderId="197" applyNumberFormat="0" applyAlignment="0" applyProtection="0"/>
    <xf numFmtId="0" fontId="105" fillId="42" borderId="197" applyNumberFormat="0" applyAlignment="0" applyProtection="0"/>
    <xf numFmtId="43" fontId="4" fillId="0" borderId="0" applyFont="0" applyFill="0" applyBorder="0" applyAlignment="0" applyProtection="0"/>
    <xf numFmtId="9" fontId="106" fillId="0" borderId="0" applyFont="0" applyFill="0" applyBorder="0" applyAlignment="0" applyProtection="0"/>
    <xf numFmtId="44" fontId="107" fillId="0" borderId="0" applyFont="0" applyFill="0" applyBorder="0" applyAlignment="0" applyProtection="0"/>
  </cellStyleXfs>
  <cellXfs count="1085">
    <xf numFmtId="0" fontId="0" fillId="0" borderId="0" xfId="0"/>
    <xf numFmtId="5" fontId="34" fillId="0" borderId="0" xfId="0" applyNumberFormat="1" applyFont="1" applyFill="1" applyBorder="1" applyAlignment="1" applyProtection="1">
      <alignment vertical="center"/>
      <protection locked="0"/>
    </xf>
    <xf numFmtId="5" fontId="37" fillId="0" borderId="0" xfId="0" applyNumberFormat="1" applyFont="1" applyFill="1" applyBorder="1" applyAlignment="1" applyProtection="1">
      <alignment vertical="center"/>
    </xf>
    <xf numFmtId="5" fontId="34" fillId="0" borderId="0" xfId="0" applyNumberFormat="1" applyFont="1" applyFill="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29" fillId="0" borderId="0" xfId="0" applyFont="1" applyAlignment="1" applyProtection="1">
      <alignment vertical="center"/>
    </xf>
    <xf numFmtId="0" fontId="45" fillId="0" borderId="0" xfId="0" applyFont="1" applyAlignment="1" applyProtection="1">
      <alignment vertical="center"/>
    </xf>
    <xf numFmtId="0" fontId="30"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29" fillId="0" borderId="0" xfId="0" applyFont="1" applyBorder="1" applyAlignment="1" applyProtection="1">
      <alignment vertical="center"/>
    </xf>
    <xf numFmtId="0" fontId="12" fillId="0" borderId="0" xfId="0" applyFont="1" applyBorder="1" applyAlignment="1" applyProtection="1">
      <alignment vertical="center"/>
    </xf>
    <xf numFmtId="0" fontId="47" fillId="0" borderId="0" xfId="0" applyFont="1" applyBorder="1" applyAlignment="1" applyProtection="1">
      <alignment vertical="center"/>
    </xf>
    <xf numFmtId="0" fontId="47" fillId="0" borderId="0" xfId="0" applyFont="1" applyAlignment="1" applyProtection="1">
      <alignment vertical="center"/>
    </xf>
    <xf numFmtId="0" fontId="29"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6" fillId="0" borderId="11" xfId="0" applyFont="1" applyFill="1" applyBorder="1" applyAlignment="1" applyProtection="1">
      <alignment horizontal="left" vertical="center"/>
    </xf>
    <xf numFmtId="0" fontId="47" fillId="0" borderId="11" xfId="0" applyFont="1" applyFill="1" applyBorder="1" applyAlignment="1" applyProtection="1">
      <alignment vertical="center"/>
    </xf>
    <xf numFmtId="0" fontId="47" fillId="0" borderId="12" xfId="0" applyFont="1" applyBorder="1" applyAlignment="1" applyProtection="1">
      <alignment vertical="center"/>
    </xf>
    <xf numFmtId="0" fontId="47" fillId="0" borderId="2" xfId="0" applyFont="1" applyFill="1" applyBorder="1" applyAlignment="1" applyProtection="1">
      <alignment vertical="center"/>
    </xf>
    <xf numFmtId="0" fontId="47" fillId="0" borderId="0" xfId="0" applyFont="1" applyFill="1" applyBorder="1" applyAlignment="1" applyProtection="1">
      <alignment vertical="center"/>
    </xf>
    <xf numFmtId="0" fontId="29" fillId="0" borderId="4" xfId="0" applyFont="1" applyFill="1" applyBorder="1" applyAlignment="1" applyProtection="1">
      <alignment vertical="center"/>
    </xf>
    <xf numFmtId="0" fontId="29" fillId="0" borderId="2"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11"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0" xfId="0" applyFont="1" applyBorder="1" applyAlignment="1" applyProtection="1">
      <alignment vertical="center"/>
    </xf>
    <xf numFmtId="0" fontId="13" fillId="0" borderId="0" xfId="0" applyFont="1" applyAlignment="1" applyProtection="1">
      <alignment vertical="center"/>
    </xf>
    <xf numFmtId="0" fontId="6" fillId="0" borderId="4"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29" fillId="0" borderId="3" xfId="0" applyFont="1" applyFill="1" applyBorder="1" applyAlignment="1" applyProtection="1">
      <alignment vertical="center"/>
    </xf>
    <xf numFmtId="0" fontId="29" fillId="0" borderId="13" xfId="0" applyFont="1" applyFill="1" applyBorder="1" applyAlignment="1" applyProtection="1">
      <alignment vertical="center"/>
    </xf>
    <xf numFmtId="0" fontId="12" fillId="0" borderId="13" xfId="0" applyFont="1" applyFill="1" applyBorder="1" applyAlignment="1" applyProtection="1">
      <alignment vertical="center"/>
    </xf>
    <xf numFmtId="0" fontId="29" fillId="0" borderId="14" xfId="0" applyFont="1" applyFill="1" applyBorder="1" applyAlignment="1" applyProtection="1">
      <alignment vertical="center"/>
    </xf>
    <xf numFmtId="0" fontId="12"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0" xfId="0" applyFont="1" applyAlignment="1" applyProtection="1">
      <alignment vertical="center"/>
    </xf>
    <xf numFmtId="0" fontId="35"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Alignment="1" applyProtection="1">
      <alignment vertical="center"/>
    </xf>
    <xf numFmtId="0" fontId="51" fillId="0" borderId="0" xfId="0" applyFont="1" applyFill="1" applyAlignment="1" applyProtection="1">
      <alignment vertical="center"/>
    </xf>
    <xf numFmtId="0" fontId="29" fillId="0" borderId="0" xfId="0" applyFont="1" applyFill="1" applyAlignment="1" applyProtection="1">
      <alignment vertical="center"/>
    </xf>
    <xf numFmtId="0" fontId="32" fillId="0" borderId="0" xfId="0" applyFont="1" applyFill="1" applyBorder="1" applyAlignment="1" applyProtection="1">
      <alignment vertical="center"/>
    </xf>
    <xf numFmtId="0" fontId="16" fillId="0" borderId="0" xfId="0" applyFont="1" applyFill="1" applyBorder="1" applyAlignment="1" applyProtection="1">
      <alignment horizontal="right" vertical="center"/>
    </xf>
    <xf numFmtId="0" fontId="4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12" fillId="0" borderId="0" xfId="0" applyFont="1" applyAlignment="1" applyProtection="1">
      <alignment wrapText="1"/>
    </xf>
    <xf numFmtId="0" fontId="12" fillId="0" borderId="0" xfId="0" applyFont="1" applyBorder="1" applyAlignment="1" applyProtection="1">
      <alignment wrapText="1"/>
    </xf>
    <xf numFmtId="0" fontId="12" fillId="0" borderId="0" xfId="0" applyFont="1" applyFill="1" applyBorder="1" applyAlignment="1" applyProtection="1">
      <alignment wrapText="1"/>
    </xf>
    <xf numFmtId="0" fontId="39" fillId="0" borderId="10" xfId="0" applyFont="1" applyFill="1" applyBorder="1" applyAlignment="1" applyProtection="1">
      <alignment horizontal="left" wrapText="1"/>
    </xf>
    <xf numFmtId="0" fontId="12" fillId="0" borderId="11" xfId="0" applyFont="1" applyFill="1" applyBorder="1" applyAlignment="1" applyProtection="1">
      <alignment wrapText="1"/>
    </xf>
    <xf numFmtId="0" fontId="12" fillId="0" borderId="12" xfId="0" applyFont="1" applyBorder="1" applyAlignment="1" applyProtection="1">
      <alignment wrapText="1"/>
    </xf>
    <xf numFmtId="0" fontId="12" fillId="0" borderId="2" xfId="0" applyFont="1" applyFill="1" applyBorder="1" applyAlignment="1" applyProtection="1">
      <alignment wrapText="1"/>
    </xf>
    <xf numFmtId="0" fontId="12" fillId="0" borderId="4" xfId="0" applyFont="1" applyBorder="1" applyAlignment="1" applyProtection="1">
      <alignment wrapText="1"/>
    </xf>
    <xf numFmtId="0" fontId="16" fillId="0" borderId="0" xfId="0" applyFont="1" applyAlignment="1" applyProtection="1">
      <alignment wrapText="1"/>
    </xf>
    <xf numFmtId="0" fontId="9" fillId="0" borderId="2" xfId="0" applyFont="1" applyFill="1" applyBorder="1" applyAlignment="1" applyProtection="1">
      <alignment wrapText="1"/>
    </xf>
    <xf numFmtId="0" fontId="8" fillId="0" borderId="2" xfId="0" applyFont="1" applyFill="1" applyBorder="1" applyAlignment="1" applyProtection="1">
      <alignment wrapText="1"/>
    </xf>
    <xf numFmtId="0" fontId="12" fillId="0" borderId="3" xfId="0" applyFont="1" applyFill="1" applyBorder="1" applyAlignment="1" applyProtection="1">
      <alignment wrapText="1"/>
    </xf>
    <xf numFmtId="0" fontId="16" fillId="0" borderId="13" xfId="0" applyFont="1" applyBorder="1" applyAlignment="1" applyProtection="1">
      <alignment wrapText="1"/>
    </xf>
    <xf numFmtId="0" fontId="12" fillId="0" borderId="14" xfId="0" applyFont="1" applyBorder="1" applyAlignment="1" applyProtection="1">
      <alignment wrapText="1"/>
    </xf>
    <xf numFmtId="0" fontId="41" fillId="0" borderId="0" xfId="0" applyFont="1" applyFill="1" applyBorder="1" applyAlignment="1" applyProtection="1">
      <alignment horizontal="left" vertical="top" wrapText="1"/>
    </xf>
    <xf numFmtId="0" fontId="14"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9" fontId="23" fillId="0" borderId="0" xfId="0" applyNumberFormat="1" applyFont="1" applyFill="1" applyBorder="1" applyAlignment="1" applyProtection="1">
      <alignment horizontal="center" vertical="top" wrapText="1"/>
    </xf>
    <xf numFmtId="0" fontId="23" fillId="0" borderId="0" xfId="0" applyFont="1" applyFill="1" applyBorder="1" applyAlignment="1" applyProtection="1">
      <alignment vertical="top" wrapText="1"/>
    </xf>
    <xf numFmtId="0" fontId="19" fillId="0" borderId="0" xfId="0" applyFont="1" applyFill="1" applyBorder="1" applyAlignment="1" applyProtection="1">
      <alignment vertical="top" wrapText="1"/>
    </xf>
    <xf numFmtId="0" fontId="25" fillId="0" borderId="0" xfId="0" applyFont="1" applyFill="1" applyBorder="1" applyAlignment="1" applyProtection="1">
      <alignment vertical="top" wrapText="1"/>
    </xf>
    <xf numFmtId="0" fontId="12" fillId="0" borderId="0" xfId="0" applyFont="1" applyFill="1" applyAlignment="1" applyProtection="1">
      <alignment wrapText="1"/>
    </xf>
    <xf numFmtId="0" fontId="14" fillId="0" borderId="0"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42" fillId="0" borderId="0" xfId="0" applyFont="1" applyFill="1" applyBorder="1" applyAlignment="1" applyProtection="1">
      <alignment wrapText="1"/>
    </xf>
    <xf numFmtId="0" fontId="7" fillId="0" borderId="0" xfId="0" applyFont="1" applyFill="1" applyBorder="1" applyAlignment="1" applyProtection="1">
      <alignment wrapText="1"/>
    </xf>
    <xf numFmtId="0" fontId="26" fillId="0" borderId="0" xfId="0" applyFont="1" applyFill="1" applyBorder="1" applyAlignment="1" applyProtection="1">
      <alignment horizontal="center" vertical="top" wrapText="1"/>
    </xf>
    <xf numFmtId="0" fontId="27" fillId="0" borderId="0" xfId="0" applyFont="1" applyFill="1" applyBorder="1" applyAlignment="1" applyProtection="1">
      <alignment horizontal="center" vertical="top" wrapText="1"/>
    </xf>
    <xf numFmtId="0" fontId="27"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16" fillId="0" borderId="0" xfId="0" applyFont="1" applyFill="1" applyBorder="1" applyAlignment="1" applyProtection="1">
      <alignment horizontal="center" vertical="top" wrapText="1"/>
    </xf>
    <xf numFmtId="0" fontId="19"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top" wrapText="1"/>
    </xf>
    <xf numFmtId="0" fontId="16" fillId="0" borderId="0" xfId="0" applyFont="1" applyFill="1" applyBorder="1" applyAlignment="1" applyProtection="1">
      <alignment vertical="top" wrapText="1"/>
    </xf>
    <xf numFmtId="0" fontId="43" fillId="0" borderId="0" xfId="0" applyFont="1" applyFill="1" applyBorder="1" applyAlignment="1" applyProtection="1">
      <alignment horizontal="left" wrapText="1"/>
    </xf>
    <xf numFmtId="0" fontId="21"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top" wrapText="1"/>
    </xf>
    <xf numFmtId="0" fontId="19" fillId="0" borderId="0" xfId="0" applyFont="1" applyFill="1" applyBorder="1" applyAlignment="1" applyProtection="1">
      <alignment horizontal="center" wrapText="1"/>
    </xf>
    <xf numFmtId="0" fontId="21"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4" fillId="0" borderId="0" xfId="0" applyFont="1" applyFill="1" applyBorder="1" applyAlignment="1" applyProtection="1">
      <alignment horizontal="right" vertical="top" wrapText="1"/>
    </xf>
    <xf numFmtId="0" fontId="12"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wrapText="1"/>
    </xf>
    <xf numFmtId="0" fontId="14" fillId="0" borderId="0" xfId="0" applyFont="1" applyFill="1" applyBorder="1" applyAlignment="1" applyProtection="1">
      <alignment wrapText="1"/>
    </xf>
    <xf numFmtId="0" fontId="12" fillId="0" borderId="0" xfId="0" applyNumberFormat="1" applyFont="1" applyFill="1" applyBorder="1" applyAlignment="1" applyProtection="1">
      <alignment wrapText="1"/>
    </xf>
    <xf numFmtId="0" fontId="13" fillId="0" borderId="0" xfId="0" applyFont="1" applyFill="1" applyBorder="1" applyAlignment="1" applyProtection="1">
      <alignment horizontal="center" wrapText="1"/>
    </xf>
    <xf numFmtId="0" fontId="15" fillId="0" borderId="0" xfId="0" applyFont="1" applyFill="1" applyBorder="1" applyAlignment="1" applyProtection="1">
      <alignment vertical="top" wrapText="1"/>
    </xf>
    <xf numFmtId="0" fontId="14" fillId="0" borderId="0" xfId="0" applyFont="1" applyFill="1" applyBorder="1" applyAlignment="1" applyProtection="1">
      <alignment horizontal="center" wrapText="1"/>
    </xf>
    <xf numFmtId="0" fontId="31" fillId="0" borderId="0" xfId="0" applyFont="1" applyFill="1" applyBorder="1" applyAlignment="1" applyProtection="1">
      <alignment horizontal="center" vertical="top" wrapText="1"/>
    </xf>
    <xf numFmtId="0" fontId="15" fillId="0" borderId="0" xfId="0" applyFont="1" applyFill="1" applyBorder="1" applyAlignment="1" applyProtection="1">
      <alignment wrapText="1"/>
    </xf>
    <xf numFmtId="0" fontId="15" fillId="3" borderId="15" xfId="0" applyFont="1" applyFill="1" applyBorder="1" applyAlignment="1" applyProtection="1">
      <alignment wrapText="1"/>
    </xf>
    <xf numFmtId="0" fontId="15" fillId="3" borderId="16" xfId="0" applyFont="1" applyFill="1" applyBorder="1" applyAlignment="1" applyProtection="1">
      <alignment horizontal="left" wrapText="1"/>
    </xf>
    <xf numFmtId="49" fontId="15" fillId="3" borderId="16" xfId="0" applyNumberFormat="1" applyFont="1" applyFill="1" applyBorder="1" applyAlignment="1" applyProtection="1">
      <alignment horizontal="center" wrapText="1"/>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pplyProtection="1">
      <alignment vertical="center"/>
    </xf>
    <xf numFmtId="5" fontId="40" fillId="0" borderId="0" xfId="0" applyNumberFormat="1" applyFont="1" applyFill="1" applyBorder="1" applyProtection="1"/>
    <xf numFmtId="5" fontId="40" fillId="0" borderId="0" xfId="0" applyNumberFormat="1" applyFont="1" applyFill="1" applyBorder="1" applyAlignment="1" applyProtection="1">
      <alignment vertical="center"/>
    </xf>
    <xf numFmtId="5" fontId="36" fillId="0" borderId="0" xfId="0" applyNumberFormat="1" applyFont="1" applyFill="1" applyBorder="1" applyAlignment="1" applyProtection="1">
      <alignment horizontal="left" vertical="center" indent="1"/>
    </xf>
    <xf numFmtId="5" fontId="36" fillId="0" borderId="0" xfId="0" applyNumberFormat="1" applyFont="1" applyFill="1" applyBorder="1" applyAlignment="1" applyProtection="1">
      <alignment horizontal="left" vertical="center"/>
    </xf>
    <xf numFmtId="0" fontId="14" fillId="4" borderId="17" xfId="0" applyFont="1" applyFill="1" applyBorder="1" applyAlignment="1" applyProtection="1">
      <alignment horizontal="center" vertical="center"/>
    </xf>
    <xf numFmtId="0" fontId="14" fillId="4" borderId="18" xfId="0" applyFont="1" applyFill="1" applyBorder="1" applyAlignment="1" applyProtection="1">
      <alignment horizontal="center" vertical="center"/>
    </xf>
    <xf numFmtId="0" fontId="16" fillId="5" borderId="19" xfId="0" applyFont="1" applyFill="1" applyBorder="1" applyAlignment="1" applyProtection="1">
      <alignment vertical="center"/>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xf numFmtId="0" fontId="16" fillId="2" borderId="24" xfId="0" applyFont="1" applyFill="1" applyBorder="1" applyAlignment="1">
      <alignment horizontal="center" wrapText="1"/>
    </xf>
    <xf numFmtId="0" fontId="16" fillId="2" borderId="25" xfId="0" applyFont="1" applyFill="1" applyBorder="1" applyAlignment="1">
      <alignment horizontal="center" wrapText="1"/>
    </xf>
    <xf numFmtId="0" fontId="16" fillId="2" borderId="26" xfId="0" applyFont="1" applyFill="1" applyBorder="1" applyAlignment="1">
      <alignment horizontal="center" wrapText="1"/>
    </xf>
    <xf numFmtId="0" fontId="16" fillId="2" borderId="27" xfId="0" applyFont="1" applyFill="1" applyBorder="1" applyAlignment="1">
      <alignment horizontal="center" wrapText="1"/>
    </xf>
    <xf numFmtId="0" fontId="45" fillId="6" borderId="0" xfId="0" applyFont="1" applyFill="1" applyAlignment="1" applyProtection="1">
      <alignment vertical="center"/>
      <protection locked="0"/>
    </xf>
    <xf numFmtId="0" fontId="45" fillId="6" borderId="10" xfId="0" applyFont="1" applyFill="1" applyBorder="1" applyAlignment="1" applyProtection="1">
      <alignment vertical="center"/>
      <protection locked="0"/>
    </xf>
    <xf numFmtId="0" fontId="12" fillId="6" borderId="11" xfId="0" applyFont="1" applyFill="1" applyBorder="1" applyAlignment="1" applyProtection="1">
      <alignment horizontal="left" vertical="center"/>
      <protection locked="0"/>
    </xf>
    <xf numFmtId="0" fontId="29" fillId="6" borderId="11" xfId="0" applyFont="1" applyFill="1" applyBorder="1" applyAlignment="1" applyProtection="1">
      <alignment vertical="center"/>
      <protection locked="0"/>
    </xf>
    <xf numFmtId="0" fontId="29" fillId="6" borderId="12" xfId="0" applyFont="1" applyFill="1" applyBorder="1" applyAlignment="1" applyProtection="1">
      <alignment vertical="center"/>
      <protection locked="0"/>
    </xf>
    <xf numFmtId="0" fontId="29" fillId="6" borderId="0" xfId="0" applyFont="1" applyFill="1" applyAlignment="1" applyProtection="1">
      <alignment vertical="center"/>
    </xf>
    <xf numFmtId="0" fontId="29" fillId="6" borderId="0" xfId="0" applyFont="1" applyFill="1" applyProtection="1"/>
    <xf numFmtId="0" fontId="29" fillId="6" borderId="0" xfId="0" applyFont="1" applyFill="1" applyAlignment="1" applyProtection="1">
      <alignment vertical="center"/>
      <protection locked="0"/>
    </xf>
    <xf numFmtId="0" fontId="29" fillId="6" borderId="2" xfId="0" applyFont="1" applyFill="1" applyBorder="1" applyAlignment="1" applyProtection="1">
      <alignment vertical="center"/>
      <protection locked="0"/>
    </xf>
    <xf numFmtId="0" fontId="44" fillId="6" borderId="0" xfId="0" applyFont="1" applyFill="1" applyBorder="1" applyAlignment="1" applyProtection="1">
      <alignment vertical="center"/>
      <protection locked="0"/>
    </xf>
    <xf numFmtId="0" fontId="45" fillId="6" borderId="4" xfId="0" applyFont="1" applyFill="1" applyBorder="1" applyAlignment="1" applyProtection="1">
      <alignment vertical="center"/>
      <protection locked="0"/>
    </xf>
    <xf numFmtId="0" fontId="45" fillId="6" borderId="0" xfId="0" applyFont="1" applyFill="1" applyAlignment="1" applyProtection="1">
      <alignment vertical="center"/>
    </xf>
    <xf numFmtId="0" fontId="45" fillId="6" borderId="2" xfId="0" applyFont="1" applyFill="1" applyBorder="1" applyAlignment="1" applyProtection="1">
      <alignment vertical="center"/>
      <protection locked="0"/>
    </xf>
    <xf numFmtId="0" fontId="4" fillId="6" borderId="0" xfId="0" applyFont="1" applyFill="1" applyAlignment="1" applyProtection="1">
      <alignment vertical="center"/>
      <protection locked="0"/>
    </xf>
    <xf numFmtId="0" fontId="4" fillId="6" borderId="2"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6" borderId="0" xfId="0" applyFont="1" applyFill="1" applyAlignment="1" applyProtection="1">
      <alignment vertical="center"/>
    </xf>
    <xf numFmtId="0" fontId="0" fillId="6" borderId="0" xfId="0" applyFill="1" applyAlignment="1" applyProtection="1">
      <alignment vertical="center"/>
      <protection locked="0"/>
    </xf>
    <xf numFmtId="0" fontId="29" fillId="6" borderId="6" xfId="0" applyFont="1" applyFill="1" applyBorder="1" applyAlignment="1" applyProtection="1">
      <alignment vertical="center"/>
      <protection locked="0"/>
    </xf>
    <xf numFmtId="0" fontId="29" fillId="6" borderId="7" xfId="0" applyFont="1" applyFill="1" applyBorder="1" applyAlignment="1" applyProtection="1">
      <alignment vertical="center"/>
      <protection locked="0"/>
    </xf>
    <xf numFmtId="0" fontId="0" fillId="6" borderId="0" xfId="0" applyFill="1" applyProtection="1">
      <protection locked="0"/>
    </xf>
    <xf numFmtId="0" fontId="0" fillId="6" borderId="0" xfId="0" applyFill="1" applyBorder="1" applyProtection="1">
      <protection locked="0"/>
    </xf>
    <xf numFmtId="0" fontId="7" fillId="6" borderId="0" xfId="0" applyFont="1" applyFill="1" applyBorder="1" applyAlignment="1" applyProtection="1">
      <alignment horizontal="left"/>
      <protection locked="0"/>
    </xf>
    <xf numFmtId="0" fontId="0" fillId="6" borderId="2" xfId="0"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6" borderId="4" xfId="0" applyFill="1" applyBorder="1" applyAlignment="1" applyProtection="1">
      <alignment vertical="center"/>
      <protection locked="0"/>
    </xf>
    <xf numFmtId="0" fontId="36" fillId="6" borderId="0" xfId="0" applyFont="1" applyFill="1" applyBorder="1" applyAlignment="1" applyProtection="1">
      <alignment horizontal="left" vertical="center"/>
      <protection locked="0"/>
    </xf>
    <xf numFmtId="0" fontId="0" fillId="6" borderId="3" xfId="0" applyFill="1" applyBorder="1" applyAlignment="1" applyProtection="1">
      <alignment vertical="center"/>
      <protection locked="0"/>
    </xf>
    <xf numFmtId="0" fontId="0" fillId="6" borderId="13" xfId="0" applyFill="1" applyBorder="1" applyAlignment="1" applyProtection="1">
      <alignment vertical="center"/>
      <protection locked="0"/>
    </xf>
    <xf numFmtId="0" fontId="0" fillId="6" borderId="14" xfId="0" applyFill="1" applyBorder="1" applyAlignment="1" applyProtection="1">
      <alignment vertical="center"/>
      <protection locked="0"/>
    </xf>
    <xf numFmtId="0" fontId="0" fillId="6" borderId="0" xfId="0" applyFill="1" applyAlignment="1" applyProtection="1">
      <alignment vertical="center"/>
    </xf>
    <xf numFmtId="0" fontId="0" fillId="6" borderId="10" xfId="0" applyFill="1" applyBorder="1" applyAlignment="1" applyProtection="1">
      <alignment vertical="center"/>
    </xf>
    <xf numFmtId="0" fontId="0" fillId="6" borderId="11" xfId="0" applyFill="1" applyBorder="1" applyAlignment="1" applyProtection="1">
      <alignment vertical="center"/>
    </xf>
    <xf numFmtId="0" fontId="0" fillId="6" borderId="12" xfId="0" applyFill="1" applyBorder="1" applyAlignment="1" applyProtection="1">
      <alignment vertical="center"/>
    </xf>
    <xf numFmtId="0" fontId="0" fillId="6" borderId="2" xfId="0" applyFill="1" applyBorder="1" applyAlignment="1" applyProtection="1">
      <alignment vertical="center"/>
    </xf>
    <xf numFmtId="0" fontId="0" fillId="6" borderId="4" xfId="0" applyFill="1" applyBorder="1" applyAlignment="1" applyProtection="1">
      <alignment vertical="center"/>
    </xf>
    <xf numFmtId="0" fontId="0" fillId="6" borderId="0" xfId="0" applyFill="1" applyBorder="1" applyAlignment="1" applyProtection="1">
      <alignment vertical="center"/>
    </xf>
    <xf numFmtId="1" fontId="21" fillId="6" borderId="29" xfId="0" applyNumberFormat="1" applyFont="1" applyFill="1" applyBorder="1" applyAlignment="1" applyProtection="1">
      <alignment horizontal="center" vertical="center"/>
      <protection locked="0"/>
    </xf>
    <xf numFmtId="44" fontId="21" fillId="6" borderId="29" xfId="0" applyNumberFormat="1" applyFont="1" applyFill="1" applyBorder="1" applyAlignment="1" applyProtection="1">
      <alignment vertical="center"/>
      <protection locked="0"/>
    </xf>
    <xf numFmtId="1" fontId="21" fillId="6" borderId="1" xfId="0" applyNumberFormat="1" applyFont="1" applyFill="1" applyBorder="1" applyAlignment="1" applyProtection="1">
      <alignment horizontal="center" vertical="center"/>
      <protection locked="0"/>
    </xf>
    <xf numFmtId="44" fontId="21" fillId="6" borderId="1" xfId="0" applyNumberFormat="1" applyFont="1" applyFill="1" applyBorder="1" applyAlignment="1" applyProtection="1">
      <alignment vertical="center"/>
      <protection locked="0"/>
    </xf>
    <xf numFmtId="1" fontId="21" fillId="6" borderId="30" xfId="0" applyNumberFormat="1" applyFont="1" applyFill="1" applyBorder="1" applyAlignment="1" applyProtection="1">
      <alignment horizontal="center" vertical="center"/>
      <protection locked="0"/>
    </xf>
    <xf numFmtId="44" fontId="21" fillId="6" borderId="30" xfId="0" applyNumberFormat="1" applyFont="1" applyFill="1" applyBorder="1" applyAlignment="1" applyProtection="1">
      <alignment vertical="center"/>
      <protection locked="0"/>
    </xf>
    <xf numFmtId="0" fontId="0" fillId="6" borderId="3" xfId="0" applyFill="1" applyBorder="1" applyAlignment="1" applyProtection="1">
      <alignment vertical="center"/>
    </xf>
    <xf numFmtId="0" fontId="0" fillId="6" borderId="13" xfId="0" applyFill="1" applyBorder="1" applyAlignment="1" applyProtection="1">
      <alignment vertical="center"/>
    </xf>
    <xf numFmtId="0" fontId="0" fillId="6" borderId="14" xfId="0" applyFill="1" applyBorder="1" applyAlignment="1" applyProtection="1">
      <alignment vertical="center"/>
    </xf>
    <xf numFmtId="0" fontId="14" fillId="4" borderId="3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protection locked="0"/>
    </xf>
    <xf numFmtId="0" fontId="45" fillId="6" borderId="3" xfId="0" applyFont="1" applyFill="1" applyBorder="1" applyAlignment="1" applyProtection="1">
      <alignment vertical="center"/>
      <protection locked="0"/>
    </xf>
    <xf numFmtId="0" fontId="12" fillId="6" borderId="13" xfId="0" applyFont="1" applyFill="1" applyBorder="1" applyAlignment="1" applyProtection="1">
      <alignment vertical="center"/>
      <protection locked="0"/>
    </xf>
    <xf numFmtId="0" fontId="29" fillId="6" borderId="13" xfId="0" applyFont="1" applyFill="1" applyBorder="1" applyAlignment="1" applyProtection="1">
      <alignment vertical="center"/>
      <protection locked="0"/>
    </xf>
    <xf numFmtId="0" fontId="29" fillId="6" borderId="14" xfId="0" applyFont="1" applyFill="1" applyBorder="1" applyAlignment="1" applyProtection="1">
      <alignment vertical="center"/>
      <protection locked="0"/>
    </xf>
    <xf numFmtId="44" fontId="0" fillId="6" borderId="0" xfId="0" applyNumberFormat="1" applyFill="1" applyAlignment="1" applyProtection="1">
      <alignment vertical="center"/>
    </xf>
    <xf numFmtId="0" fontId="14" fillId="4" borderId="33" xfId="0" applyFont="1" applyFill="1" applyBorder="1" applyAlignment="1" applyProtection="1">
      <alignment horizontal="center" vertical="center"/>
    </xf>
    <xf numFmtId="44" fontId="16" fillId="2" borderId="37" xfId="0" applyNumberFormat="1" applyFont="1" applyFill="1" applyBorder="1" applyAlignment="1">
      <alignment horizontal="center" wrapText="1"/>
    </xf>
    <xf numFmtId="44" fontId="16" fillId="2" borderId="38" xfId="0" applyNumberFormat="1" applyFont="1" applyFill="1" applyBorder="1" applyAlignment="1">
      <alignment horizontal="center" wrapText="1"/>
    </xf>
    <xf numFmtId="44" fontId="16" fillId="2" borderId="39" xfId="0" applyNumberFormat="1" applyFont="1" applyFill="1" applyBorder="1" applyAlignment="1">
      <alignment horizontal="center" wrapText="1"/>
    </xf>
    <xf numFmtId="44" fontId="16" fillId="2" borderId="40" xfId="0" applyNumberFormat="1" applyFont="1" applyFill="1" applyBorder="1" applyAlignment="1">
      <alignment horizontal="center" wrapText="1"/>
    </xf>
    <xf numFmtId="44" fontId="16" fillId="2" borderId="41" xfId="0" applyNumberFormat="1" applyFont="1" applyFill="1" applyBorder="1" applyAlignment="1">
      <alignment horizontal="center" wrapText="1"/>
    </xf>
    <xf numFmtId="37" fontId="16" fillId="2" borderId="41" xfId="0" applyNumberFormat="1" applyFont="1" applyFill="1" applyBorder="1" applyAlignment="1">
      <alignment horizontal="center" wrapText="1"/>
    </xf>
    <xf numFmtId="44" fontId="16" fillId="2" borderId="42" xfId="0" applyNumberFormat="1" applyFont="1" applyFill="1" applyBorder="1" applyAlignment="1">
      <alignment horizontal="center" wrapText="1"/>
    </xf>
    <xf numFmtId="49" fontId="15" fillId="0" borderId="0" xfId="0" applyNumberFormat="1" applyFont="1" applyAlignment="1">
      <alignment horizontal="center"/>
    </xf>
    <xf numFmtId="0" fontId="21" fillId="6" borderId="43" xfId="0" applyFont="1" applyFill="1" applyBorder="1" applyAlignment="1" applyProtection="1">
      <alignment vertical="center" wrapText="1"/>
      <protection locked="0"/>
    </xf>
    <xf numFmtId="44" fontId="21" fillId="6" borderId="36" xfId="0" applyNumberFormat="1" applyFont="1" applyFill="1" applyBorder="1" applyAlignment="1" applyProtection="1">
      <alignment vertical="center"/>
      <protection locked="0"/>
    </xf>
    <xf numFmtId="166" fontId="0" fillId="6" borderId="44" xfId="0" applyNumberFormat="1" applyFill="1" applyBorder="1" applyAlignment="1" applyProtection="1">
      <alignment vertical="center" wrapText="1"/>
      <protection locked="0"/>
    </xf>
    <xf numFmtId="0" fontId="21" fillId="6" borderId="34" xfId="0" applyFont="1" applyFill="1" applyBorder="1" applyAlignment="1" applyProtection="1">
      <alignment vertical="center" wrapText="1"/>
      <protection locked="0"/>
    </xf>
    <xf numFmtId="166" fontId="0" fillId="6" borderId="45" xfId="0" applyNumberFormat="1" applyFill="1" applyBorder="1" applyAlignment="1" applyProtection="1">
      <alignment vertical="center" wrapText="1"/>
      <protection locked="0"/>
    </xf>
    <xf numFmtId="0" fontId="21" fillId="6" borderId="34" xfId="0" applyFont="1" applyFill="1" applyBorder="1" applyAlignment="1" applyProtection="1">
      <alignment horizontal="left" vertical="center" wrapText="1"/>
      <protection locked="0"/>
    </xf>
    <xf numFmtId="0" fontId="21" fillId="6" borderId="46" xfId="0" applyFont="1" applyFill="1" applyBorder="1" applyAlignment="1" applyProtection="1">
      <alignment horizontal="left" vertical="center" wrapText="1"/>
      <protection locked="0"/>
    </xf>
    <xf numFmtId="0" fontId="16" fillId="2" borderId="23" xfId="0" applyFont="1" applyFill="1" applyBorder="1" applyAlignment="1">
      <alignment horizontal="left"/>
    </xf>
    <xf numFmtId="0" fontId="16" fillId="2" borderId="40" xfId="0" applyFont="1" applyFill="1" applyBorder="1" applyAlignment="1">
      <alignment horizontal="center" wrapText="1"/>
    </xf>
    <xf numFmtId="1" fontId="21" fillId="6" borderId="47" xfId="0" applyNumberFormat="1" applyFont="1" applyFill="1" applyBorder="1" applyAlignment="1" applyProtection="1">
      <alignment horizontal="center" vertical="center"/>
      <protection locked="0"/>
    </xf>
    <xf numFmtId="1" fontId="21" fillId="6" borderId="35" xfId="0" applyNumberFormat="1" applyFont="1" applyFill="1" applyBorder="1" applyAlignment="1" applyProtection="1">
      <alignment horizontal="center" vertical="center"/>
      <protection locked="0"/>
    </xf>
    <xf numFmtId="1" fontId="21" fillId="6" borderId="48" xfId="0" applyNumberFormat="1" applyFont="1" applyFill="1" applyBorder="1" applyAlignment="1" applyProtection="1">
      <alignment horizontal="center" vertical="center"/>
      <protection locked="0"/>
    </xf>
    <xf numFmtId="1" fontId="21" fillId="6" borderId="49" xfId="0" applyNumberFormat="1" applyFont="1" applyFill="1" applyBorder="1" applyAlignment="1" applyProtection="1">
      <alignment horizontal="center" vertical="center"/>
      <protection locked="0"/>
    </xf>
    <xf numFmtId="10" fontId="17" fillId="6" borderId="50" xfId="0" applyNumberFormat="1" applyFont="1" applyFill="1" applyBorder="1" applyAlignment="1" applyProtection="1">
      <alignment horizontal="center" vertical="center"/>
      <protection locked="0"/>
    </xf>
    <xf numFmtId="10" fontId="21" fillId="6" borderId="51" xfId="0" applyNumberFormat="1" applyFont="1" applyFill="1" applyBorder="1" applyAlignment="1" applyProtection="1">
      <alignment horizontal="center" vertical="center" wrapText="1"/>
      <protection locked="0"/>
    </xf>
    <xf numFmtId="10" fontId="21" fillId="6" borderId="52" xfId="0" applyNumberFormat="1" applyFont="1" applyFill="1" applyBorder="1" applyAlignment="1" applyProtection="1">
      <alignment horizontal="center" vertical="center"/>
      <protection locked="0"/>
    </xf>
    <xf numFmtId="1" fontId="21" fillId="6" borderId="34" xfId="0" applyNumberFormat="1" applyFont="1" applyFill="1" applyBorder="1" applyAlignment="1" applyProtection="1">
      <alignment horizontal="center" vertical="center"/>
      <protection locked="0"/>
    </xf>
    <xf numFmtId="0" fontId="19" fillId="2" borderId="24" xfId="0" applyFont="1" applyFill="1" applyBorder="1" applyAlignment="1" applyProtection="1">
      <alignment horizontal="center" vertical="center" wrapText="1"/>
    </xf>
    <xf numFmtId="0" fontId="19" fillId="2" borderId="40"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6" fillId="3" borderId="53" xfId="0" applyFont="1" applyFill="1" applyBorder="1" applyAlignment="1" applyProtection="1">
      <alignment wrapText="1"/>
    </xf>
    <xf numFmtId="44" fontId="16" fillId="2" borderId="58" xfId="0" applyNumberFormat="1" applyFont="1" applyFill="1" applyBorder="1" applyAlignment="1">
      <alignment horizontal="center" wrapText="1"/>
    </xf>
    <xf numFmtId="0" fontId="12" fillId="6" borderId="0" xfId="0" applyFont="1" applyFill="1" applyBorder="1" applyAlignment="1" applyProtection="1">
      <alignment horizontal="left" vertical="center"/>
      <protection locked="0"/>
    </xf>
    <xf numFmtId="0" fontId="47" fillId="0" borderId="4" xfId="0" applyFont="1" applyBorder="1" applyAlignment="1" applyProtection="1">
      <alignment vertical="center"/>
    </xf>
    <xf numFmtId="0" fontId="36" fillId="6" borderId="0" xfId="0" applyFont="1" applyFill="1"/>
    <xf numFmtId="0" fontId="36" fillId="6" borderId="4" xfId="0" applyFont="1" applyFill="1" applyBorder="1"/>
    <xf numFmtId="0" fontId="12" fillId="6" borderId="0" xfId="0" applyFont="1" applyFill="1" applyBorder="1" applyAlignment="1"/>
    <xf numFmtId="0" fontId="12" fillId="6" borderId="0" xfId="0" applyFont="1" applyFill="1" applyAlignment="1"/>
    <xf numFmtId="0" fontId="21" fillId="0" borderId="2" xfId="0" applyFont="1" applyFill="1" applyBorder="1" applyAlignment="1" applyProtection="1">
      <alignment horizontal="left" wrapText="1"/>
    </xf>
    <xf numFmtId="0" fontId="21" fillId="0" borderId="0" xfId="0" applyFont="1" applyFill="1" applyBorder="1" applyAlignment="1" applyProtection="1">
      <alignment wrapText="1"/>
    </xf>
    <xf numFmtId="0" fontId="21" fillId="0" borderId="4" xfId="0" applyFont="1" applyBorder="1" applyAlignment="1" applyProtection="1">
      <alignment wrapText="1"/>
    </xf>
    <xf numFmtId="0" fontId="21" fillId="0" borderId="0" xfId="0" applyFont="1" applyAlignment="1" applyProtection="1">
      <alignment wrapText="1"/>
    </xf>
    <xf numFmtId="0" fontId="21" fillId="6" borderId="0" xfId="0" applyFont="1" applyFill="1" applyBorder="1" applyAlignment="1" applyProtection="1">
      <alignment horizontal="left" vertical="center"/>
      <protection locked="0"/>
    </xf>
    <xf numFmtId="0" fontId="13" fillId="6" borderId="29" xfId="0" applyFont="1" applyFill="1" applyBorder="1" applyAlignment="1" applyProtection="1">
      <alignment horizontal="center" vertical="center" wrapText="1"/>
      <protection locked="0"/>
    </xf>
    <xf numFmtId="0" fontId="13" fillId="6" borderId="62" xfId="0" applyFont="1" applyFill="1" applyBorder="1" applyAlignment="1" applyProtection="1">
      <alignment horizontal="center" vertical="center" wrapText="1"/>
      <protection locked="0"/>
    </xf>
    <xf numFmtId="0" fontId="13" fillId="6" borderId="64" xfId="0" applyFont="1" applyFill="1" applyBorder="1" applyAlignment="1" applyProtection="1">
      <alignment horizontal="center" vertical="center" wrapText="1"/>
      <protection locked="0"/>
    </xf>
    <xf numFmtId="0" fontId="13" fillId="6" borderId="59" xfId="0" applyFont="1" applyFill="1" applyBorder="1" applyAlignment="1" applyProtection="1">
      <alignment horizontal="center" vertical="center" wrapText="1"/>
      <protection locked="0"/>
    </xf>
    <xf numFmtId="0" fontId="12" fillId="6" borderId="0" xfId="0" applyFont="1" applyFill="1" applyBorder="1"/>
    <xf numFmtId="0" fontId="16" fillId="2" borderId="40"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33" fillId="2" borderId="25" xfId="0" applyFont="1" applyFill="1" applyBorder="1" applyAlignment="1" applyProtection="1">
      <alignment horizontal="center" vertical="center" wrapText="1"/>
    </xf>
    <xf numFmtId="0" fontId="16" fillId="7" borderId="67" xfId="0" applyFont="1" applyFill="1" applyBorder="1" applyAlignment="1" applyProtection="1">
      <alignment vertical="center"/>
    </xf>
    <xf numFmtId="0" fontId="16" fillId="7" borderId="21" xfId="0" applyFont="1" applyFill="1" applyBorder="1" applyAlignment="1" applyProtection="1">
      <alignment vertical="center"/>
    </xf>
    <xf numFmtId="0" fontId="16" fillId="7" borderId="22" xfId="0" applyFont="1" applyFill="1" applyBorder="1" applyAlignment="1" applyProtection="1">
      <alignment vertical="center"/>
    </xf>
    <xf numFmtId="0" fontId="36" fillId="6" borderId="2" xfId="0" applyFont="1" applyFill="1" applyBorder="1"/>
    <xf numFmtId="0" fontId="7" fillId="6" borderId="0" xfId="0" applyFont="1" applyFill="1" applyBorder="1" applyAlignment="1" applyProtection="1">
      <alignment vertical="center"/>
    </xf>
    <xf numFmtId="0" fontId="15" fillId="3" borderId="15" xfId="0" applyFont="1" applyFill="1" applyBorder="1" applyAlignment="1" applyProtection="1">
      <alignment horizontal="center" wrapText="1"/>
    </xf>
    <xf numFmtId="0" fontId="12" fillId="6" borderId="2" xfId="0" applyFont="1" applyFill="1" applyBorder="1"/>
    <xf numFmtId="0" fontId="12" fillId="6" borderId="4" xfId="0" applyFont="1" applyFill="1" applyBorder="1"/>
    <xf numFmtId="0" fontId="58" fillId="6" borderId="0" xfId="0" applyFont="1" applyFill="1" applyAlignment="1">
      <alignment horizontal="left" indent="13"/>
    </xf>
    <xf numFmtId="0" fontId="12" fillId="6" borderId="0" xfId="0" applyFont="1" applyFill="1"/>
    <xf numFmtId="0" fontId="7" fillId="6" borderId="0" xfId="0" applyFont="1" applyFill="1" applyBorder="1"/>
    <xf numFmtId="0" fontId="12" fillId="6" borderId="11" xfId="0" applyFont="1" applyFill="1" applyBorder="1"/>
    <xf numFmtId="0" fontId="12" fillId="6" borderId="0" xfId="0" applyFont="1" applyFill="1" applyAlignment="1">
      <alignment wrapText="1"/>
    </xf>
    <xf numFmtId="0" fontId="12" fillId="6" borderId="10" xfId="0" applyFont="1" applyFill="1" applyBorder="1"/>
    <xf numFmtId="0" fontId="12" fillId="6" borderId="12" xfId="0" applyFont="1" applyFill="1" applyBorder="1"/>
    <xf numFmtId="166" fontId="12" fillId="6" borderId="0" xfId="0" applyNumberFormat="1" applyFont="1" applyFill="1" applyBorder="1"/>
    <xf numFmtId="0" fontId="19" fillId="6" borderId="0" xfId="0" applyFont="1" applyFill="1" applyBorder="1"/>
    <xf numFmtId="0" fontId="59" fillId="6" borderId="0" xfId="0" applyFont="1" applyFill="1" applyBorder="1" applyAlignment="1" applyProtection="1">
      <alignment horizontal="left" vertical="center"/>
    </xf>
    <xf numFmtId="5" fontId="12" fillId="6" borderId="0" xfId="0" applyNumberFormat="1" applyFont="1" applyFill="1" applyBorder="1"/>
    <xf numFmtId="0" fontId="16" fillId="6" borderId="2" xfId="0" applyFont="1" applyFill="1" applyBorder="1" applyAlignment="1">
      <alignment horizontal="center"/>
    </xf>
    <xf numFmtId="166" fontId="12" fillId="6" borderId="0" xfId="0" applyNumberFormat="1" applyFont="1" applyFill="1" applyBorder="1" applyProtection="1"/>
    <xf numFmtId="0" fontId="21" fillId="6" borderId="0" xfId="0" applyFont="1" applyFill="1" applyBorder="1" applyProtection="1"/>
    <xf numFmtId="44" fontId="12" fillId="9" borderId="0" xfId="0" applyNumberFormat="1" applyFont="1" applyFill="1" applyBorder="1" applyAlignment="1">
      <alignment horizontal="left"/>
    </xf>
    <xf numFmtId="0" fontId="12" fillId="6" borderId="0" xfId="0" applyFont="1" applyFill="1" applyAlignment="1" applyProtection="1">
      <alignment vertical="center"/>
    </xf>
    <xf numFmtId="0" fontId="12" fillId="6" borderId="0" xfId="0" applyFont="1" applyFill="1" applyAlignment="1" applyProtection="1">
      <alignment vertical="center"/>
      <protection locked="0"/>
    </xf>
    <xf numFmtId="0" fontId="12" fillId="6" borderId="10" xfId="0" applyFont="1" applyFill="1" applyBorder="1" applyAlignment="1" applyProtection="1">
      <alignment vertical="center"/>
      <protection locked="0"/>
    </xf>
    <xf numFmtId="0" fontId="12" fillId="6" borderId="11" xfId="0" applyFont="1" applyFill="1" applyBorder="1" applyAlignment="1" applyProtection="1">
      <alignment vertical="center"/>
      <protection locked="0"/>
    </xf>
    <xf numFmtId="0" fontId="12" fillId="6" borderId="12" xfId="0" applyFont="1" applyFill="1" applyBorder="1" applyAlignment="1" applyProtection="1">
      <alignment vertical="center"/>
      <protection locked="0"/>
    </xf>
    <xf numFmtId="0" fontId="12" fillId="6" borderId="2" xfId="0" applyFont="1" applyFill="1" applyBorder="1" applyAlignment="1" applyProtection="1">
      <alignment vertical="center"/>
      <protection locked="0"/>
    </xf>
    <xf numFmtId="0" fontId="12" fillId="6" borderId="4" xfId="0" applyFont="1" applyFill="1" applyBorder="1" applyAlignment="1" applyProtection="1">
      <alignment vertical="center"/>
      <protection locked="0"/>
    </xf>
    <xf numFmtId="0" fontId="12" fillId="6" borderId="0" xfId="0" applyFont="1" applyFill="1" applyBorder="1" applyAlignment="1" applyProtection="1">
      <alignment vertical="center"/>
      <protection locked="0"/>
    </xf>
    <xf numFmtId="0" fontId="5" fillId="6" borderId="0" xfId="0" applyFont="1" applyFill="1" applyBorder="1" applyAlignment="1" applyProtection="1">
      <alignment horizontal="left" vertical="center"/>
      <protection locked="0"/>
    </xf>
    <xf numFmtId="0" fontId="12" fillId="6" borderId="0" xfId="0" applyFont="1" applyFill="1" applyProtection="1"/>
    <xf numFmtId="0" fontId="67" fillId="0" borderId="0" xfId="0" applyFont="1"/>
    <xf numFmtId="0" fontId="67" fillId="14" borderId="0" xfId="0" applyFont="1" applyFill="1"/>
    <xf numFmtId="0" fontId="69" fillId="14" borderId="0" xfId="0" applyFont="1" applyFill="1"/>
    <xf numFmtId="0" fontId="36" fillId="0" borderId="0" xfId="0" applyFont="1"/>
    <xf numFmtId="0" fontId="40" fillId="0" borderId="0" xfId="0" applyFont="1" applyBorder="1" applyAlignment="1" applyProtection="1">
      <alignment vertical="center"/>
    </xf>
    <xf numFmtId="0" fontId="36" fillId="0" borderId="0" xfId="0" applyFont="1" applyFill="1" applyBorder="1" applyAlignment="1" applyProtection="1">
      <alignment horizontal="left" vertical="center" indent="1"/>
    </xf>
    <xf numFmtId="0" fontId="36" fillId="0" borderId="0" xfId="0" applyFont="1" applyBorder="1" applyAlignment="1" applyProtection="1">
      <alignment horizontal="left" vertical="center" indent="1"/>
    </xf>
    <xf numFmtId="5" fontId="22" fillId="0" borderId="0" xfId="0" applyNumberFormat="1" applyFont="1" applyFill="1" applyBorder="1" applyAlignment="1" applyProtection="1">
      <alignment horizontal="center" vertical="center" wrapText="1"/>
      <protection locked="0"/>
    </xf>
    <xf numFmtId="0" fontId="36" fillId="13" borderId="72" xfId="0" applyFont="1" applyFill="1" applyBorder="1" applyAlignment="1" applyProtection="1">
      <alignment horizontal="center" wrapText="1"/>
    </xf>
    <xf numFmtId="0" fontId="4" fillId="0" borderId="0" xfId="0" applyFont="1"/>
    <xf numFmtId="0" fontId="4" fillId="0" borderId="0" xfId="0" applyFont="1"/>
    <xf numFmtId="0" fontId="36" fillId="0" borderId="0" xfId="0" applyFont="1" applyBorder="1"/>
    <xf numFmtId="49" fontId="4" fillId="0" borderId="0" xfId="0" applyNumberFormat="1" applyFont="1" applyAlignment="1">
      <alignment horizontal="center"/>
    </xf>
    <xf numFmtId="0" fontId="12" fillId="6" borderId="0" xfId="0" applyFont="1" applyFill="1" applyBorder="1" applyAlignment="1" applyProtection="1">
      <alignment horizontal="center"/>
      <protection locked="0"/>
    </xf>
    <xf numFmtId="0" fontId="16" fillId="9" borderId="0" xfId="0" applyFont="1" applyFill="1" applyBorder="1" applyAlignment="1">
      <alignment horizontal="center" wrapText="1"/>
    </xf>
    <xf numFmtId="0" fontId="19" fillId="2" borderId="24" xfId="0" applyFont="1" applyFill="1" applyBorder="1" applyAlignment="1">
      <alignment horizontal="center" wrapText="1"/>
    </xf>
    <xf numFmtId="49" fontId="4" fillId="0" borderId="0" xfId="0" applyNumberFormat="1" applyFont="1"/>
    <xf numFmtId="49" fontId="4" fillId="0" borderId="0" xfId="0" applyNumberFormat="1" applyFont="1" applyAlignment="1">
      <alignment horizontal="right"/>
    </xf>
    <xf numFmtId="0" fontId="70" fillId="0" borderId="0" xfId="0" applyFont="1" applyFill="1"/>
    <xf numFmtId="0" fontId="68" fillId="0" borderId="0" xfId="0" applyFont="1" applyFill="1"/>
    <xf numFmtId="9" fontId="68" fillId="0" borderId="0" xfId="0" applyNumberFormat="1" applyFont="1" applyFill="1" applyAlignment="1">
      <alignment horizontal="left"/>
    </xf>
    <xf numFmtId="0" fontId="72" fillId="0" borderId="0" xfId="0" applyFont="1" applyFill="1" applyBorder="1"/>
    <xf numFmtId="0" fontId="72" fillId="0" borderId="0" xfId="0" applyFont="1" applyFill="1" applyBorder="1" applyAlignment="1"/>
    <xf numFmtId="0" fontId="72" fillId="0" borderId="0" xfId="0" applyFont="1" applyFill="1" applyBorder="1" applyAlignment="1">
      <alignment horizontal="left"/>
    </xf>
    <xf numFmtId="6" fontId="72" fillId="0" borderId="0" xfId="0" applyNumberFormat="1" applyFont="1" applyFill="1" applyBorder="1" applyAlignment="1">
      <alignment horizontal="left"/>
    </xf>
    <xf numFmtId="0" fontId="13" fillId="6" borderId="47" xfId="0" applyFont="1" applyFill="1" applyBorder="1" applyAlignment="1" applyProtection="1">
      <alignment horizontal="center" vertical="center" wrapText="1"/>
      <protection locked="0"/>
    </xf>
    <xf numFmtId="0" fontId="13" fillId="6" borderId="49" xfId="0" applyFont="1" applyFill="1" applyBorder="1" applyAlignment="1" applyProtection="1">
      <alignment horizontal="center" vertical="center" wrapText="1"/>
      <protection locked="0"/>
    </xf>
    <xf numFmtId="0" fontId="32" fillId="2" borderId="84" xfId="0" applyFont="1" applyFill="1" applyBorder="1" applyAlignment="1" applyProtection="1">
      <alignment horizontal="left" vertical="center" wrapText="1"/>
      <protection locked="0"/>
    </xf>
    <xf numFmtId="0" fontId="33" fillId="2" borderId="19" xfId="0" applyFont="1" applyFill="1" applyBorder="1" applyAlignment="1" applyProtection="1">
      <alignment horizontal="left" vertical="center" wrapText="1"/>
      <protection locked="0"/>
    </xf>
    <xf numFmtId="0" fontId="16" fillId="2" borderId="40"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29" fillId="0" borderId="101" xfId="0" applyFont="1" applyBorder="1" applyAlignment="1" applyProtection="1">
      <alignment vertical="center" wrapText="1"/>
      <protection locked="0"/>
    </xf>
    <xf numFmtId="0" fontId="16" fillId="0" borderId="126" xfId="0" applyFont="1" applyBorder="1" applyAlignment="1" applyProtection="1">
      <alignment vertical="center"/>
      <protection locked="0"/>
    </xf>
    <xf numFmtId="0" fontId="33" fillId="0" borderId="102" xfId="0" applyFont="1" applyBorder="1" applyAlignment="1" applyProtection="1">
      <alignment horizontal="center" vertical="center" wrapText="1"/>
      <protection locked="0"/>
    </xf>
    <xf numFmtId="0" fontId="12" fillId="0" borderId="103" xfId="0" applyFont="1" applyBorder="1" applyAlignment="1" applyProtection="1">
      <alignment vertical="center" wrapText="1"/>
      <protection locked="0"/>
    </xf>
    <xf numFmtId="0" fontId="12" fillId="0" borderId="112" xfId="0" applyFont="1" applyBorder="1" applyAlignment="1" applyProtection="1">
      <alignment vertical="center"/>
      <protection locked="0"/>
    </xf>
    <xf numFmtId="0" fontId="15" fillId="0" borderId="104" xfId="0" applyFont="1" applyBorder="1" applyAlignment="1" applyProtection="1">
      <alignment vertical="center" wrapText="1"/>
      <protection locked="0"/>
    </xf>
    <xf numFmtId="0" fontId="12" fillId="0" borderId="104" xfId="0" applyFont="1" applyBorder="1" applyAlignment="1" applyProtection="1">
      <alignment vertical="center"/>
      <protection locked="0"/>
    </xf>
    <xf numFmtId="0" fontId="12" fillId="0" borderId="104" xfId="0" applyFont="1" applyBorder="1" applyAlignment="1" applyProtection="1">
      <alignment vertical="center" wrapText="1"/>
      <protection locked="0"/>
    </xf>
    <xf numFmtId="0" fontId="12" fillId="0" borderId="103" xfId="0" applyFont="1" applyBorder="1" applyAlignment="1" applyProtection="1">
      <alignment vertical="center"/>
      <protection locked="0"/>
    </xf>
    <xf numFmtId="0" fontId="12" fillId="0" borderId="103" xfId="0" applyFont="1" applyFill="1" applyBorder="1" applyAlignment="1" applyProtection="1">
      <alignment vertical="center" wrapText="1"/>
      <protection locked="0"/>
    </xf>
    <xf numFmtId="0" fontId="12" fillId="0" borderId="112" xfId="0" applyFont="1" applyFill="1" applyBorder="1" applyAlignment="1" applyProtection="1">
      <alignment vertical="center"/>
      <protection locked="0"/>
    </xf>
    <xf numFmtId="0" fontId="12" fillId="0" borderId="104" xfId="0" applyFont="1" applyFill="1" applyBorder="1" applyAlignment="1" applyProtection="1">
      <alignment vertical="center"/>
      <protection locked="0"/>
    </xf>
    <xf numFmtId="0" fontId="12" fillId="0" borderId="104" xfId="0" applyFont="1" applyFill="1" applyBorder="1" applyAlignment="1" applyProtection="1">
      <alignment vertical="center" wrapText="1"/>
      <protection locked="0"/>
    </xf>
    <xf numFmtId="0" fontId="29" fillId="0" borderId="112" xfId="0" applyFont="1" applyBorder="1" applyAlignment="1" applyProtection="1">
      <alignment vertical="center"/>
      <protection locked="0"/>
    </xf>
    <xf numFmtId="0" fontId="29" fillId="0" borderId="112" xfId="0" applyFont="1" applyFill="1" applyBorder="1" applyAlignment="1" applyProtection="1">
      <alignment vertical="center"/>
      <protection locked="0"/>
    </xf>
    <xf numFmtId="0" fontId="29" fillId="0" borderId="104" xfId="0" applyFont="1" applyFill="1" applyBorder="1" applyAlignment="1" applyProtection="1">
      <alignment vertical="center" wrapText="1"/>
      <protection locked="0"/>
    </xf>
    <xf numFmtId="0" fontId="29" fillId="0" borderId="104" xfId="0" applyFont="1" applyBorder="1" applyAlignment="1" applyProtection="1">
      <alignment vertical="center" wrapText="1"/>
      <protection locked="0"/>
    </xf>
    <xf numFmtId="0" fontId="4" fillId="0" borderId="112" xfId="0" applyFont="1" applyFill="1" applyBorder="1" applyAlignment="1" applyProtection="1">
      <alignment vertical="center"/>
      <protection locked="0"/>
    </xf>
    <xf numFmtId="0" fontId="4" fillId="0" borderId="104" xfId="0" applyFont="1" applyBorder="1" applyAlignment="1" applyProtection="1">
      <alignment vertical="center" wrapText="1"/>
      <protection locked="0"/>
    </xf>
    <xf numFmtId="0" fontId="29" fillId="0" borderId="131" xfId="0" applyFont="1" applyBorder="1" applyAlignment="1" applyProtection="1">
      <alignment vertical="center" wrapText="1"/>
      <protection locked="0"/>
    </xf>
    <xf numFmtId="0" fontId="29" fillId="0" borderId="132" xfId="0" applyFont="1" applyBorder="1" applyAlignment="1" applyProtection="1">
      <alignment vertical="center"/>
      <protection locked="0"/>
    </xf>
    <xf numFmtId="0" fontId="29" fillId="0" borderId="134" xfId="0" applyFont="1" applyBorder="1" applyAlignment="1" applyProtection="1">
      <alignment vertical="center" wrapText="1"/>
      <protection locked="0"/>
    </xf>
    <xf numFmtId="44" fontId="34" fillId="0" borderId="112" xfId="0" applyNumberFormat="1" applyFont="1" applyFill="1" applyBorder="1" applyAlignment="1" applyProtection="1">
      <alignment vertical="center"/>
      <protection locked="0"/>
    </xf>
    <xf numFmtId="44" fontId="34" fillId="0" borderId="104" xfId="0" applyNumberFormat="1" applyFont="1" applyFill="1" applyBorder="1" applyAlignment="1" applyProtection="1">
      <alignment vertical="center"/>
      <protection locked="0"/>
    </xf>
    <xf numFmtId="44" fontId="34" fillId="0" borderId="113" xfId="0" applyNumberFormat="1" applyFont="1" applyFill="1" applyBorder="1" applyAlignment="1" applyProtection="1">
      <alignment vertical="center" wrapText="1"/>
      <protection locked="0"/>
    </xf>
    <xf numFmtId="44" fontId="34" fillId="0" borderId="114" xfId="0" applyNumberFormat="1" applyFont="1" applyFill="1" applyBorder="1" applyAlignment="1" applyProtection="1">
      <alignment vertical="center" wrapText="1"/>
      <protection locked="0"/>
    </xf>
    <xf numFmtId="41" fontId="34" fillId="0" borderId="112" xfId="0" applyNumberFormat="1" applyFont="1" applyFill="1" applyBorder="1" applyAlignment="1" applyProtection="1">
      <alignment vertical="center"/>
      <protection locked="0"/>
    </xf>
    <xf numFmtId="41" fontId="34" fillId="0" borderId="104" xfId="0" applyNumberFormat="1" applyFont="1" applyFill="1" applyBorder="1" applyAlignment="1" applyProtection="1">
      <alignment vertical="center"/>
      <protection locked="0"/>
    </xf>
    <xf numFmtId="41" fontId="34" fillId="0" borderId="112" xfId="0" applyNumberFormat="1" applyFont="1" applyFill="1" applyBorder="1" applyAlignment="1" applyProtection="1">
      <alignment vertical="center" wrapText="1"/>
      <protection locked="0"/>
    </xf>
    <xf numFmtId="41" fontId="34" fillId="0" borderId="104" xfId="0" applyNumberFormat="1" applyFont="1" applyFill="1" applyBorder="1" applyAlignment="1" applyProtection="1">
      <alignment vertical="center" wrapText="1"/>
      <protection locked="0"/>
    </xf>
    <xf numFmtId="44" fontId="34" fillId="0" borderId="139" xfId="0" applyNumberFormat="1" applyFont="1" applyFill="1" applyBorder="1" applyAlignment="1" applyProtection="1">
      <alignment vertical="center"/>
      <protection locked="0"/>
    </xf>
    <xf numFmtId="44" fontId="34" fillId="0" borderId="140" xfId="0" applyNumberFormat="1" applyFont="1" applyFill="1" applyBorder="1" applyAlignment="1" applyProtection="1">
      <alignment vertical="center" wrapText="1"/>
      <protection locked="0"/>
    </xf>
    <xf numFmtId="41" fontId="34" fillId="0" borderId="139" xfId="0" applyNumberFormat="1" applyFont="1" applyFill="1" applyBorder="1" applyAlignment="1" applyProtection="1">
      <alignment vertical="center"/>
      <protection locked="0"/>
    </xf>
    <xf numFmtId="41" fontId="34" fillId="0" borderId="139" xfId="0" applyNumberFormat="1" applyFont="1" applyFill="1" applyBorder="1" applyAlignment="1" applyProtection="1">
      <alignment vertical="center" wrapText="1"/>
      <protection locked="0"/>
    </xf>
    <xf numFmtId="41" fontId="36" fillId="0" borderId="140" xfId="0" applyNumberFormat="1" applyFont="1" applyBorder="1" applyAlignment="1" applyProtection="1">
      <alignment vertical="center" wrapText="1"/>
      <protection locked="0"/>
    </xf>
    <xf numFmtId="41" fontId="36" fillId="0" borderId="113" xfId="0" applyNumberFormat="1" applyFont="1" applyBorder="1" applyAlignment="1" applyProtection="1">
      <alignment vertical="center" wrapText="1"/>
      <protection locked="0"/>
    </xf>
    <xf numFmtId="41" fontId="36" fillId="0" borderId="114" xfId="0" applyNumberFormat="1" applyFont="1" applyBorder="1" applyAlignment="1" applyProtection="1">
      <alignment vertical="center" wrapText="1"/>
      <protection locked="0"/>
    </xf>
    <xf numFmtId="41" fontId="34" fillId="0" borderId="140" xfId="0" applyNumberFormat="1" applyFont="1" applyFill="1" applyBorder="1" applyAlignment="1" applyProtection="1">
      <alignment vertical="center" wrapText="1"/>
      <protection locked="0"/>
    </xf>
    <xf numFmtId="41" fontId="34" fillId="0" borderId="113" xfId="0" applyNumberFormat="1" applyFont="1" applyFill="1" applyBorder="1" applyAlignment="1" applyProtection="1">
      <alignment vertical="center" wrapText="1"/>
      <protection locked="0"/>
    </xf>
    <xf numFmtId="41" fontId="34" fillId="0" borderId="114" xfId="0" applyNumberFormat="1" applyFont="1" applyFill="1" applyBorder="1" applyAlignment="1" applyProtection="1">
      <alignment vertical="center" wrapText="1"/>
      <protection locked="0"/>
    </xf>
    <xf numFmtId="41" fontId="34" fillId="0" borderId="140" xfId="0" applyNumberFormat="1" applyFont="1" applyFill="1" applyBorder="1" applyAlignment="1" applyProtection="1">
      <alignment vertical="center"/>
      <protection locked="0"/>
    </xf>
    <xf numFmtId="41" fontId="34" fillId="0" borderId="113" xfId="0" applyNumberFormat="1" applyFont="1" applyFill="1" applyBorder="1" applyAlignment="1" applyProtection="1">
      <alignment vertical="center"/>
      <protection locked="0"/>
    </xf>
    <xf numFmtId="41" fontId="34" fillId="0" borderId="114" xfId="0" applyNumberFormat="1" applyFont="1" applyFill="1" applyBorder="1" applyAlignment="1" applyProtection="1">
      <alignment vertical="center"/>
      <protection locked="0"/>
    </xf>
    <xf numFmtId="42" fontId="34" fillId="13" borderId="83" xfId="0" applyNumberFormat="1" applyFont="1" applyFill="1" applyBorder="1" applyAlignment="1" applyProtection="1">
      <alignment vertical="center"/>
    </xf>
    <xf numFmtId="0" fontId="12" fillId="6" borderId="126" xfId="0" applyFont="1" applyFill="1" applyBorder="1" applyProtection="1">
      <protection locked="0"/>
    </xf>
    <xf numFmtId="0" fontId="12" fillId="6" borderId="112" xfId="0" applyFont="1" applyFill="1" applyBorder="1" applyProtection="1">
      <protection locked="0"/>
    </xf>
    <xf numFmtId="0" fontId="12" fillId="6" borderId="132" xfId="0" applyFont="1" applyFill="1" applyBorder="1" applyProtection="1">
      <protection locked="0"/>
    </xf>
    <xf numFmtId="0" fontId="12" fillId="6" borderId="148" xfId="0" applyFont="1" applyFill="1" applyBorder="1" applyAlignment="1" applyProtection="1">
      <alignment vertical="center"/>
      <protection locked="0"/>
    </xf>
    <xf numFmtId="0" fontId="12" fillId="6" borderId="149" xfId="0" applyFont="1" applyFill="1" applyBorder="1" applyAlignment="1" applyProtection="1">
      <alignment vertical="center"/>
      <protection locked="0"/>
    </xf>
    <xf numFmtId="0" fontId="12" fillId="6" borderId="150" xfId="0" applyFont="1" applyFill="1" applyBorder="1" applyAlignment="1" applyProtection="1">
      <alignment vertical="center"/>
      <protection locked="0"/>
    </xf>
    <xf numFmtId="166" fontId="12" fillId="6" borderId="126" xfId="0" applyNumberFormat="1" applyFont="1" applyFill="1" applyBorder="1" applyProtection="1">
      <protection locked="0"/>
    </xf>
    <xf numFmtId="0" fontId="12" fillId="6" borderId="102" xfId="0" applyFont="1" applyFill="1" applyBorder="1" applyProtection="1">
      <protection locked="0"/>
    </xf>
    <xf numFmtId="166" fontId="12" fillId="6" borderId="112" xfId="0" applyNumberFormat="1" applyFont="1" applyFill="1" applyBorder="1" applyProtection="1">
      <protection locked="0"/>
    </xf>
    <xf numFmtId="0" fontId="12" fillId="6" borderId="104" xfId="0" applyFont="1" applyFill="1" applyBorder="1" applyProtection="1">
      <protection locked="0"/>
    </xf>
    <xf numFmtId="166" fontId="12" fillId="6" borderId="132" xfId="0" applyNumberFormat="1" applyFont="1" applyFill="1" applyBorder="1" applyProtection="1">
      <protection locked="0"/>
    </xf>
    <xf numFmtId="0" fontId="12" fillId="6" borderId="134" xfId="0" applyFont="1" applyFill="1" applyBorder="1" applyProtection="1">
      <protection locked="0"/>
    </xf>
    <xf numFmtId="0" fontId="4" fillId="6" borderId="148" xfId="0" applyFont="1" applyFill="1" applyBorder="1" applyAlignment="1" applyProtection="1">
      <protection locked="0"/>
    </xf>
    <xf numFmtId="0" fontId="12" fillId="6" borderId="149" xfId="0" applyFont="1" applyFill="1" applyBorder="1" applyAlignment="1" applyProtection="1">
      <protection locked="0"/>
    </xf>
    <xf numFmtId="0" fontId="12" fillId="6" borderId="150" xfId="0" applyFont="1" applyFill="1" applyBorder="1" applyAlignment="1" applyProtection="1">
      <protection locked="0"/>
    </xf>
    <xf numFmtId="166" fontId="12" fillId="6" borderId="138" xfId="0" applyNumberFormat="1" applyFont="1" applyFill="1" applyBorder="1" applyProtection="1">
      <protection locked="0"/>
    </xf>
    <xf numFmtId="166" fontId="12" fillId="6" borderId="139" xfId="0" applyNumberFormat="1" applyFont="1" applyFill="1" applyBorder="1" applyProtection="1">
      <protection locked="0"/>
    </xf>
    <xf numFmtId="166" fontId="12" fillId="6" borderId="146" xfId="0" applyNumberFormat="1" applyFont="1" applyFill="1" applyBorder="1" applyProtection="1">
      <protection locked="0"/>
    </xf>
    <xf numFmtId="49" fontId="12" fillId="0" borderId="130" xfId="0" applyNumberFormat="1" applyFont="1" applyFill="1" applyBorder="1" applyAlignment="1" applyProtection="1">
      <alignment horizontal="center" wrapText="1"/>
      <protection locked="0"/>
    </xf>
    <xf numFmtId="49" fontId="12" fillId="0" borderId="112" xfId="0" applyNumberFormat="1" applyFont="1" applyFill="1" applyBorder="1" applyAlignment="1" applyProtection="1">
      <alignment horizontal="center" wrapText="1"/>
      <protection locked="0"/>
    </xf>
    <xf numFmtId="49" fontId="12" fillId="0" borderId="132" xfId="0" applyNumberFormat="1" applyFont="1" applyFill="1" applyBorder="1" applyAlignment="1" applyProtection="1">
      <alignment horizontal="center" wrapText="1"/>
      <protection locked="0"/>
    </xf>
    <xf numFmtId="44" fontId="21" fillId="18" borderId="30" xfId="0" applyNumberFormat="1" applyFont="1" applyFill="1" applyBorder="1" applyAlignment="1" applyProtection="1">
      <alignment vertical="center"/>
    </xf>
    <xf numFmtId="44" fontId="16" fillId="18" borderId="38" xfId="0" applyNumberFormat="1" applyFont="1" applyFill="1" applyBorder="1" applyAlignment="1" applyProtection="1">
      <alignment horizontal="center" wrapText="1"/>
    </xf>
    <xf numFmtId="0" fontId="73" fillId="6" borderId="13" xfId="0" applyFont="1" applyFill="1" applyBorder="1" applyAlignment="1" applyProtection="1">
      <alignment horizontal="left" vertical="center"/>
      <protection locked="0"/>
    </xf>
    <xf numFmtId="0" fontId="71" fillId="6" borderId="0" xfId="0" applyFont="1" applyFill="1" applyBorder="1" applyAlignment="1" applyProtection="1">
      <alignment horizontal="right" vertical="center"/>
      <protection locked="0"/>
    </xf>
    <xf numFmtId="0" fontId="29" fillId="6" borderId="2" xfId="0" applyFont="1" applyFill="1" applyBorder="1" applyAlignment="1" applyProtection="1">
      <alignment vertical="center"/>
    </xf>
    <xf numFmtId="0" fontId="29" fillId="6" borderId="4" xfId="0" applyFont="1" applyFill="1" applyBorder="1" applyAlignment="1" applyProtection="1">
      <alignment vertical="center"/>
    </xf>
    <xf numFmtId="0" fontId="29" fillId="6" borderId="13" xfId="0" applyFont="1" applyFill="1" applyBorder="1" applyAlignment="1" applyProtection="1">
      <alignment vertical="center"/>
    </xf>
    <xf numFmtId="0" fontId="21" fillId="6" borderId="89" xfId="0" applyFont="1" applyFill="1" applyBorder="1" applyAlignment="1" applyProtection="1">
      <alignment horizontal="left" vertical="center" wrapText="1"/>
      <protection locked="0"/>
    </xf>
    <xf numFmtId="166" fontId="0" fillId="6" borderId="87" xfId="0" applyNumberFormat="1" applyFill="1" applyBorder="1" applyAlignment="1" applyProtection="1">
      <alignment vertical="center" wrapText="1"/>
      <protection locked="0"/>
    </xf>
    <xf numFmtId="0" fontId="71" fillId="6" borderId="0" xfId="0" applyFont="1" applyFill="1" applyAlignment="1" applyProtection="1">
      <alignment horizontal="right" vertical="center"/>
    </xf>
    <xf numFmtId="0" fontId="12" fillId="6" borderId="2" xfId="0" applyFont="1" applyFill="1" applyBorder="1" applyAlignment="1" applyProtection="1">
      <alignment vertical="center"/>
    </xf>
    <xf numFmtId="44" fontId="21" fillId="2" borderId="1" xfId="0" applyNumberFormat="1" applyFont="1" applyFill="1" applyBorder="1" applyAlignment="1" applyProtection="1">
      <alignment vertical="center"/>
    </xf>
    <xf numFmtId="44" fontId="16" fillId="2" borderId="41" xfId="0" applyNumberFormat="1" applyFont="1" applyFill="1" applyBorder="1" applyAlignment="1" applyProtection="1">
      <alignment horizontal="left"/>
    </xf>
    <xf numFmtId="44" fontId="21" fillId="2" borderId="36" xfId="0" applyNumberFormat="1" applyFont="1" applyFill="1" applyBorder="1" applyAlignment="1" applyProtection="1">
      <alignment vertical="center"/>
    </xf>
    <xf numFmtId="44" fontId="21" fillId="2" borderId="30" xfId="0" applyNumberFormat="1" applyFont="1" applyFill="1" applyBorder="1" applyAlignment="1" applyProtection="1">
      <alignment vertical="center"/>
    </xf>
    <xf numFmtId="44" fontId="21" fillId="2" borderId="41" xfId="0" applyNumberFormat="1" applyFont="1" applyFill="1" applyBorder="1" applyAlignment="1" applyProtection="1">
      <alignment vertical="center"/>
    </xf>
    <xf numFmtId="44" fontId="21" fillId="10" borderId="80" xfId="0" applyNumberFormat="1" applyFont="1" applyFill="1" applyBorder="1" applyAlignment="1" applyProtection="1">
      <alignment vertical="center"/>
    </xf>
    <xf numFmtId="44" fontId="21" fillId="10" borderId="90" xfId="0" applyNumberFormat="1" applyFont="1" applyFill="1" applyBorder="1" applyAlignment="1" applyProtection="1">
      <alignment vertical="center"/>
    </xf>
    <xf numFmtId="42" fontId="16" fillId="10" borderId="90" xfId="0" applyNumberFormat="1" applyFont="1" applyFill="1" applyBorder="1" applyAlignment="1" applyProtection="1">
      <alignment vertical="center" wrapText="1"/>
    </xf>
    <xf numFmtId="0" fontId="12" fillId="6" borderId="0" xfId="0" applyFont="1" applyFill="1" applyBorder="1" applyProtection="1"/>
    <xf numFmtId="0" fontId="12" fillId="0" borderId="129" xfId="0" applyFont="1" applyBorder="1" applyAlignment="1" applyProtection="1">
      <alignment wrapText="1"/>
      <protection locked="0"/>
    </xf>
    <xf numFmtId="0" fontId="12" fillId="0" borderId="130" xfId="0" applyFont="1" applyBorder="1" applyAlignment="1" applyProtection="1">
      <alignment horizontal="center" wrapText="1"/>
      <protection locked="0"/>
    </xf>
    <xf numFmtId="0" fontId="12" fillId="0" borderId="130" xfId="0" applyFont="1" applyBorder="1" applyAlignment="1" applyProtection="1">
      <alignment horizontal="left" wrapText="1"/>
      <protection locked="0"/>
    </xf>
    <xf numFmtId="49" fontId="12" fillId="0" borderId="133" xfId="0" applyNumberFormat="1" applyFont="1" applyFill="1" applyBorder="1" applyAlignment="1" applyProtection="1">
      <alignment horizontal="center" wrapText="1"/>
      <protection locked="0"/>
    </xf>
    <xf numFmtId="0" fontId="12" fillId="0" borderId="103" xfId="0" applyFont="1" applyBorder="1" applyAlignment="1" applyProtection="1">
      <alignment wrapText="1"/>
      <protection locked="0"/>
    </xf>
    <xf numFmtId="0" fontId="12" fillId="0" borderId="112" xfId="0" applyFont="1" applyBorder="1" applyAlignment="1" applyProtection="1">
      <alignment horizontal="center" wrapText="1"/>
      <protection locked="0"/>
    </xf>
    <xf numFmtId="0" fontId="12" fillId="0" borderId="112" xfId="0" applyFont="1" applyBorder="1" applyAlignment="1" applyProtection="1">
      <alignment horizontal="left" wrapText="1"/>
      <protection locked="0"/>
    </xf>
    <xf numFmtId="49" fontId="12" fillId="0" borderId="104" xfId="0" applyNumberFormat="1" applyFont="1" applyFill="1" applyBorder="1" applyAlignment="1" applyProtection="1">
      <alignment horizontal="center" wrapText="1"/>
      <protection locked="0"/>
    </xf>
    <xf numFmtId="0" fontId="12" fillId="0" borderId="103" xfId="0" applyFont="1" applyFill="1" applyBorder="1" applyAlignment="1" applyProtection="1">
      <alignment wrapText="1"/>
      <protection locked="0"/>
    </xf>
    <xf numFmtId="0" fontId="12" fillId="0" borderId="112" xfId="0" applyFont="1" applyFill="1" applyBorder="1" applyAlignment="1" applyProtection="1">
      <alignment horizontal="center" wrapText="1"/>
      <protection locked="0"/>
    </xf>
    <xf numFmtId="0" fontId="16" fillId="0" borderId="131" xfId="0" applyFont="1" applyBorder="1" applyAlignment="1" applyProtection="1">
      <alignment wrapText="1"/>
      <protection locked="0"/>
    </xf>
    <xf numFmtId="0" fontId="16" fillId="0" borderId="132" xfId="0" applyFont="1" applyBorder="1" applyAlignment="1" applyProtection="1">
      <alignment horizontal="center" wrapText="1"/>
      <protection locked="0"/>
    </xf>
    <xf numFmtId="0" fontId="16" fillId="0" borderId="132" xfId="0" applyFont="1" applyBorder="1" applyAlignment="1" applyProtection="1">
      <alignment wrapText="1"/>
      <protection locked="0"/>
    </xf>
    <xf numFmtId="49" fontId="12" fillId="0" borderId="134" xfId="0" applyNumberFormat="1" applyFont="1" applyFill="1" applyBorder="1" applyAlignment="1" applyProtection="1">
      <alignment horizontal="center" wrapText="1"/>
      <protection locked="0"/>
    </xf>
    <xf numFmtId="0" fontId="12" fillId="0" borderId="130" xfId="0" applyFont="1" applyBorder="1" applyAlignment="1" applyProtection="1">
      <alignment wrapText="1"/>
      <protection locked="0"/>
    </xf>
    <xf numFmtId="0" fontId="12" fillId="0" borderId="112" xfId="0" applyFont="1" applyBorder="1" applyAlignment="1" applyProtection="1">
      <alignment wrapText="1"/>
      <protection locked="0"/>
    </xf>
    <xf numFmtId="0" fontId="12" fillId="0" borderId="112" xfId="0" applyFont="1" applyFill="1" applyBorder="1" applyAlignment="1" applyProtection="1">
      <alignment wrapText="1"/>
      <protection locked="0"/>
    </xf>
    <xf numFmtId="0" fontId="21" fillId="9" borderId="10" xfId="0" applyFont="1" applyFill="1" applyBorder="1" applyAlignment="1" applyProtection="1">
      <alignment horizontal="left" vertical="center"/>
    </xf>
    <xf numFmtId="0" fontId="21" fillId="9" borderId="11" xfId="0" applyFont="1" applyFill="1" applyBorder="1" applyAlignment="1" applyProtection="1">
      <alignment vertical="center"/>
    </xf>
    <xf numFmtId="0" fontId="21" fillId="9" borderId="0" xfId="0" applyFont="1" applyFill="1" applyAlignment="1" applyProtection="1">
      <alignment vertical="center"/>
    </xf>
    <xf numFmtId="0" fontId="21" fillId="9" borderId="2"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2" xfId="0" applyFont="1" applyFill="1" applyBorder="1" applyAlignment="1" applyProtection="1">
      <alignment vertical="center"/>
    </xf>
    <xf numFmtId="0" fontId="20" fillId="9" borderId="0" xfId="0" applyFont="1" applyFill="1" applyBorder="1" applyAlignment="1" applyProtection="1">
      <alignment horizontal="left" vertical="center"/>
    </xf>
    <xf numFmtId="0" fontId="20" fillId="9" borderId="0" xfId="0" applyFont="1" applyFill="1" applyBorder="1" applyAlignment="1" applyProtection="1">
      <alignment horizontal="right" vertical="center"/>
    </xf>
    <xf numFmtId="0" fontId="20" fillId="9" borderId="4" xfId="0" applyFont="1" applyFill="1" applyBorder="1" applyAlignment="1" applyProtection="1">
      <alignment horizontal="left" vertical="center"/>
    </xf>
    <xf numFmtId="0" fontId="19" fillId="9" borderId="0" xfId="0" applyFont="1" applyFill="1" applyBorder="1" applyAlignment="1" applyProtection="1">
      <alignment horizontal="left" vertical="center"/>
    </xf>
    <xf numFmtId="0" fontId="24" fillId="9" borderId="0" xfId="0" applyFont="1" applyFill="1" applyBorder="1" applyAlignment="1" applyProtection="1">
      <alignment vertical="center"/>
    </xf>
    <xf numFmtId="44" fontId="19" fillId="9" borderId="0" xfId="0" applyNumberFormat="1" applyFont="1" applyFill="1" applyBorder="1" applyAlignment="1" applyProtection="1">
      <alignment vertical="center"/>
    </xf>
    <xf numFmtId="44" fontId="21" fillId="9" borderId="112" xfId="0" applyNumberFormat="1" applyFont="1" applyFill="1" applyBorder="1" applyAlignment="1" applyProtection="1">
      <alignment horizontal="right" vertical="center"/>
    </xf>
    <xf numFmtId="44" fontId="21" fillId="9" borderId="104" xfId="0" applyNumberFormat="1" applyFont="1" applyFill="1" applyBorder="1" applyAlignment="1" applyProtection="1">
      <alignment horizontal="right" vertical="center"/>
    </xf>
    <xf numFmtId="0" fontId="19" fillId="9" borderId="0" xfId="0" quotePrefix="1" applyFont="1" applyFill="1" applyBorder="1" applyAlignment="1" applyProtection="1">
      <alignment horizontal="center" vertical="center"/>
    </xf>
    <xf numFmtId="0" fontId="19" fillId="9" borderId="74" xfId="0" applyFont="1" applyFill="1" applyBorder="1" applyAlignment="1" applyProtection="1">
      <alignment horizontal="left" vertical="center"/>
    </xf>
    <xf numFmtId="0" fontId="19" fillId="9" borderId="74" xfId="0" applyFont="1" applyFill="1" applyBorder="1" applyAlignment="1" applyProtection="1">
      <alignment vertical="center"/>
    </xf>
    <xf numFmtId="0" fontId="24" fillId="9" borderId="0" xfId="0" applyFont="1" applyFill="1" applyBorder="1" applyAlignment="1" applyProtection="1">
      <alignment horizontal="left" vertical="center"/>
    </xf>
    <xf numFmtId="44" fontId="19" fillId="9" borderId="123" xfId="0" applyNumberFormat="1" applyFont="1" applyFill="1" applyBorder="1" applyAlignment="1" applyProtection="1">
      <alignment vertical="center"/>
    </xf>
    <xf numFmtId="44" fontId="19" fillId="9" borderId="124" xfId="0" applyNumberFormat="1" applyFont="1" applyFill="1" applyBorder="1" applyAlignment="1" applyProtection="1">
      <alignment vertical="center"/>
    </xf>
    <xf numFmtId="44" fontId="19" fillId="9" borderId="125" xfId="0" applyNumberFormat="1" applyFont="1" applyFill="1" applyBorder="1" applyAlignment="1" applyProtection="1">
      <alignment vertical="center"/>
    </xf>
    <xf numFmtId="44" fontId="21" fillId="9" borderId="103" xfId="0" applyNumberFormat="1" applyFont="1" applyFill="1" applyBorder="1" applyAlignment="1" applyProtection="1">
      <alignment horizontal="right" vertical="center"/>
    </xf>
    <xf numFmtId="0" fontId="19" fillId="9" borderId="0" xfId="0" applyFont="1" applyFill="1" applyBorder="1" applyAlignment="1" applyProtection="1">
      <alignment horizontal="center" vertical="center"/>
    </xf>
    <xf numFmtId="0" fontId="4" fillId="9" borderId="0" xfId="0" applyFont="1" applyFill="1"/>
    <xf numFmtId="0" fontId="4" fillId="9" borderId="97" xfId="0" applyFont="1" applyFill="1" applyBorder="1"/>
    <xf numFmtId="0" fontId="4" fillId="0" borderId="0" xfId="0" applyFont="1"/>
    <xf numFmtId="0" fontId="19" fillId="9" borderId="74" xfId="0" quotePrefix="1" applyFont="1" applyFill="1" applyBorder="1" applyAlignment="1" applyProtection="1">
      <alignment horizontal="center" vertical="center"/>
    </xf>
    <xf numFmtId="0" fontId="40" fillId="9" borderId="0" xfId="0" applyFont="1" applyFill="1" applyBorder="1" applyAlignment="1" applyProtection="1">
      <alignment horizontal="left" vertical="center"/>
    </xf>
    <xf numFmtId="0" fontId="71" fillId="6" borderId="13" xfId="0" applyFont="1" applyFill="1" applyBorder="1" applyAlignment="1" applyProtection="1">
      <alignment vertical="center"/>
    </xf>
    <xf numFmtId="0" fontId="74" fillId="6" borderId="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2" fillId="6" borderId="4" xfId="0" applyFont="1" applyFill="1" applyBorder="1" applyAlignment="1" applyProtection="1">
      <alignment vertical="center"/>
    </xf>
    <xf numFmtId="44" fontId="12" fillId="6" borderId="101" xfId="0" applyNumberFormat="1" applyFont="1" applyFill="1" applyBorder="1" applyAlignment="1" applyProtection="1">
      <alignment horizontal="right"/>
      <protection locked="0"/>
    </xf>
    <xf numFmtId="44" fontId="12" fillId="6" borderId="103" xfId="0" applyNumberFormat="1" applyFont="1" applyFill="1" applyBorder="1" applyAlignment="1" applyProtection="1">
      <alignment horizontal="right"/>
      <protection locked="0"/>
    </xf>
    <xf numFmtId="44" fontId="12" fillId="6" borderId="131" xfId="0" applyNumberFormat="1" applyFont="1" applyFill="1" applyBorder="1" applyAlignment="1" applyProtection="1">
      <alignment horizontal="right"/>
      <protection locked="0"/>
    </xf>
    <xf numFmtId="5" fontId="36" fillId="0" borderId="157" xfId="0" applyNumberFormat="1" applyFont="1" applyFill="1" applyBorder="1" applyAlignment="1" applyProtection="1">
      <alignment horizontal="left" vertical="center" indent="1"/>
    </xf>
    <xf numFmtId="5" fontId="36" fillId="0" borderId="158" xfId="0" applyNumberFormat="1" applyFont="1" applyFill="1" applyBorder="1" applyAlignment="1" applyProtection="1">
      <alignment horizontal="left" vertical="center" indent="1"/>
    </xf>
    <xf numFmtId="9" fontId="12" fillId="6" borderId="138" xfId="0" applyNumberFormat="1" applyFont="1" applyFill="1" applyBorder="1" applyProtection="1">
      <protection locked="0"/>
    </xf>
    <xf numFmtId="9" fontId="12" fillId="6" borderId="139" xfId="0" applyNumberFormat="1" applyFont="1" applyFill="1" applyBorder="1" applyProtection="1">
      <protection locked="0"/>
    </xf>
    <xf numFmtId="9" fontId="12" fillId="6" borderId="146" xfId="0" applyNumberFormat="1" applyFont="1" applyFill="1" applyBorder="1" applyProtection="1">
      <protection locked="0"/>
    </xf>
    <xf numFmtId="9" fontId="12" fillId="6" borderId="126" xfId="0" applyNumberFormat="1" applyFont="1" applyFill="1" applyBorder="1" applyProtection="1">
      <protection locked="0"/>
    </xf>
    <xf numFmtId="9" fontId="12" fillId="6" borderId="112" xfId="0" applyNumberFormat="1" applyFont="1" applyFill="1" applyBorder="1" applyProtection="1">
      <protection locked="0"/>
    </xf>
    <xf numFmtId="9" fontId="12" fillId="6" borderId="132" xfId="0" applyNumberFormat="1" applyFont="1" applyFill="1" applyBorder="1" applyProtection="1">
      <protection locked="0"/>
    </xf>
    <xf numFmtId="0" fontId="42" fillId="0" borderId="0" xfId="0" applyFont="1" applyFill="1" applyBorder="1" applyAlignment="1" applyProtection="1">
      <alignment wrapText="1"/>
    </xf>
    <xf numFmtId="0" fontId="12" fillId="2" borderId="60" xfId="0" applyFont="1" applyFill="1" applyBorder="1" applyAlignment="1" applyProtection="1">
      <alignment horizontal="center" vertical="center" wrapText="1"/>
    </xf>
    <xf numFmtId="0" fontId="12" fillId="2" borderId="61" xfId="0" applyFont="1" applyFill="1" applyBorder="1" applyAlignment="1" applyProtection="1">
      <alignment horizontal="center" vertical="center" wrapText="1"/>
    </xf>
    <xf numFmtId="0" fontId="16" fillId="2" borderId="66" xfId="0" applyFont="1" applyFill="1" applyBorder="1" applyAlignment="1" applyProtection="1">
      <alignment horizontal="center" vertical="center" wrapText="1"/>
    </xf>
    <xf numFmtId="0" fontId="12" fillId="2" borderId="70"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83" xfId="0" applyFont="1" applyFill="1" applyBorder="1" applyAlignment="1" applyProtection="1">
      <alignment horizontal="center" vertical="center" wrapText="1"/>
    </xf>
    <xf numFmtId="0" fontId="12" fillId="2" borderId="63" xfId="0" applyFont="1" applyFill="1" applyBorder="1" applyAlignment="1" applyProtection="1">
      <alignment horizontal="center" vertical="center" wrapText="1"/>
    </xf>
    <xf numFmtId="0" fontId="12" fillId="2" borderId="65" xfId="0" applyFont="1" applyFill="1" applyBorder="1" applyAlignment="1" applyProtection="1">
      <alignment horizontal="center" vertical="center" wrapText="1"/>
    </xf>
    <xf numFmtId="0" fontId="0" fillId="0" borderId="0" xfId="0" applyProtection="1"/>
    <xf numFmtId="0" fontId="36" fillId="0" borderId="0" xfId="0" applyFont="1" applyAlignment="1" applyProtection="1">
      <alignment vertical="center"/>
    </xf>
    <xf numFmtId="0" fontId="36" fillId="0" borderId="157" xfId="0" applyFont="1" applyBorder="1" applyAlignment="1" applyProtection="1">
      <alignment vertical="center"/>
    </xf>
    <xf numFmtId="0" fontId="36" fillId="0" borderId="158" xfId="0" applyFont="1" applyBorder="1" applyAlignment="1" applyProtection="1">
      <alignment vertical="center"/>
    </xf>
    <xf numFmtId="9" fontId="36" fillId="11" borderId="158" xfId="0" applyNumberFormat="1" applyFont="1" applyFill="1" applyBorder="1" applyAlignment="1" applyProtection="1">
      <alignment vertical="center"/>
    </xf>
    <xf numFmtId="0" fontId="36" fillId="0" borderId="0" xfId="0" applyFont="1" applyFill="1" applyBorder="1" applyProtection="1"/>
    <xf numFmtId="5" fontId="22" fillId="0" borderId="0" xfId="0" applyNumberFormat="1" applyFont="1" applyFill="1" applyBorder="1" applyProtection="1"/>
    <xf numFmtId="5" fontId="37" fillId="0" borderId="0" xfId="0" applyNumberFormat="1" applyFont="1" applyFill="1" applyBorder="1" applyProtection="1"/>
    <xf numFmtId="0" fontId="37" fillId="0" borderId="0" xfId="0" applyNumberFormat="1" applyFont="1" applyFill="1" applyBorder="1" applyProtection="1"/>
    <xf numFmtId="3" fontId="34" fillId="0" borderId="0" xfId="0" applyNumberFormat="1" applyFont="1" applyFill="1" applyBorder="1" applyAlignment="1" applyProtection="1">
      <alignment vertical="center"/>
    </xf>
    <xf numFmtId="5" fontId="22" fillId="0" borderId="0" xfId="0" applyNumberFormat="1" applyFont="1" applyFill="1" applyBorder="1" applyAlignment="1" applyProtection="1">
      <alignment vertical="center"/>
    </xf>
    <xf numFmtId="3" fontId="36" fillId="0" borderId="0" xfId="0" applyNumberFormat="1" applyFont="1" applyFill="1" applyBorder="1" applyAlignment="1" applyProtection="1">
      <alignment vertical="center"/>
    </xf>
    <xf numFmtId="0" fontId="36" fillId="0" borderId="0" xfId="0" applyNumberFormat="1" applyFont="1" applyFill="1" applyBorder="1" applyAlignment="1" applyProtection="1">
      <alignment vertical="center"/>
    </xf>
    <xf numFmtId="164" fontId="36" fillId="0" borderId="0" xfId="0" applyNumberFormat="1" applyFont="1" applyFill="1" applyBorder="1" applyAlignment="1" applyProtection="1">
      <alignment vertical="center"/>
    </xf>
    <xf numFmtId="165" fontId="36" fillId="0" borderId="0" xfId="0" applyNumberFormat="1" applyFont="1" applyFill="1" applyBorder="1" applyAlignment="1" applyProtection="1">
      <alignment vertical="center"/>
    </xf>
    <xf numFmtId="9" fontId="36" fillId="0" borderId="0" xfId="0" applyNumberFormat="1" applyFont="1" applyFill="1" applyBorder="1" applyAlignment="1" applyProtection="1">
      <alignment horizontal="right" vertical="center"/>
    </xf>
    <xf numFmtId="5" fontId="36" fillId="0" borderId="0" xfId="0" applyNumberFormat="1" applyFont="1" applyFill="1" applyBorder="1" applyAlignment="1" applyProtection="1">
      <alignment horizontal="center" vertical="center"/>
    </xf>
    <xf numFmtId="164" fontId="36" fillId="0" borderId="0" xfId="0" applyNumberFormat="1" applyFont="1" applyFill="1" applyBorder="1" applyAlignment="1" applyProtection="1">
      <alignment horizontal="center" vertical="center"/>
    </xf>
    <xf numFmtId="164" fontId="34" fillId="0" borderId="0" xfId="0" applyNumberFormat="1" applyFont="1" applyFill="1" applyBorder="1" applyAlignment="1" applyProtection="1">
      <alignment vertical="center"/>
    </xf>
    <xf numFmtId="0" fontId="40" fillId="15" borderId="55" xfId="0" applyFont="1" applyFill="1" applyBorder="1" applyProtection="1"/>
    <xf numFmtId="5" fontId="34" fillId="15" borderId="56" xfId="0" applyNumberFormat="1" applyFont="1" applyFill="1" applyBorder="1" applyProtection="1"/>
    <xf numFmtId="164" fontId="34" fillId="15" borderId="56" xfId="0" applyNumberFormat="1" applyFont="1" applyFill="1" applyBorder="1" applyProtection="1"/>
    <xf numFmtId="0" fontId="19" fillId="10" borderId="23" xfId="0" applyFont="1" applyFill="1" applyBorder="1" applyProtection="1"/>
    <xf numFmtId="44" fontId="12" fillId="10" borderId="123" xfId="0" applyNumberFormat="1" applyFont="1" applyFill="1" applyBorder="1" applyAlignment="1" applyProtection="1">
      <alignment horizontal="left"/>
    </xf>
    <xf numFmtId="0" fontId="21" fillId="6" borderId="8" xfId="0" applyFont="1" applyFill="1" applyBorder="1" applyProtection="1"/>
    <xf numFmtId="44" fontId="12" fillId="0" borderId="8" xfId="0" applyNumberFormat="1" applyFont="1" applyFill="1" applyBorder="1" applyAlignment="1" applyProtection="1">
      <alignment horizontal="left"/>
    </xf>
    <xf numFmtId="44" fontId="12" fillId="0" borderId="21" xfId="0" applyNumberFormat="1" applyFont="1" applyFill="1" applyBorder="1" applyAlignment="1" applyProtection="1">
      <alignment horizontal="left"/>
    </xf>
    <xf numFmtId="0" fontId="19" fillId="6" borderId="0" xfId="0" applyFont="1" applyFill="1" applyBorder="1" applyProtection="1"/>
    <xf numFmtId="44" fontId="16" fillId="2" borderId="32" xfId="0" applyNumberFormat="1" applyFont="1" applyFill="1" applyBorder="1" applyAlignment="1" applyProtection="1">
      <alignment horizontal="left"/>
    </xf>
    <xf numFmtId="44" fontId="12" fillId="6" borderId="0" xfId="0" applyNumberFormat="1" applyFont="1" applyFill="1" applyBorder="1" applyProtection="1"/>
    <xf numFmtId="44" fontId="16" fillId="6" borderId="56" xfId="0" applyNumberFormat="1" applyFont="1" applyFill="1" applyBorder="1" applyAlignment="1" applyProtection="1">
      <alignment horizontal="left"/>
    </xf>
    <xf numFmtId="44" fontId="16" fillId="6" borderId="0" xfId="0" applyNumberFormat="1" applyFont="1" applyFill="1" applyBorder="1" applyAlignment="1" applyProtection="1">
      <alignment horizontal="left"/>
    </xf>
    <xf numFmtId="44" fontId="16" fillId="6" borderId="68" xfId="0" applyNumberFormat="1" applyFont="1" applyFill="1" applyBorder="1" applyAlignment="1" applyProtection="1">
      <alignment horizontal="left"/>
    </xf>
    <xf numFmtId="42" fontId="16" fillId="2" borderId="41" xfId="0" applyNumberFormat="1" applyFont="1" applyFill="1" applyBorder="1" applyAlignment="1" applyProtection="1">
      <alignment horizontal="left"/>
    </xf>
    <xf numFmtId="166" fontId="0" fillId="6" borderId="162" xfId="0" applyNumberFormat="1" applyFill="1" applyBorder="1" applyAlignment="1" applyProtection="1">
      <alignment vertical="center" wrapText="1"/>
      <protection locked="0"/>
    </xf>
    <xf numFmtId="0" fontId="16" fillId="7" borderId="161" xfId="0" applyFont="1" applyFill="1" applyBorder="1" applyAlignment="1" applyProtection="1">
      <alignment vertical="center"/>
    </xf>
    <xf numFmtId="0" fontId="19" fillId="6" borderId="28" xfId="0" applyFont="1" applyFill="1" applyBorder="1" applyAlignment="1" applyProtection="1">
      <alignment vertical="center" wrapText="1"/>
    </xf>
    <xf numFmtId="0" fontId="4" fillId="9" borderId="0" xfId="0" applyFont="1" applyFill="1" applyProtection="1"/>
    <xf numFmtId="0" fontId="4" fillId="9" borderId="0" xfId="0" applyFont="1" applyFill="1" applyBorder="1" applyProtection="1"/>
    <xf numFmtId="49" fontId="15" fillId="3" borderId="54" xfId="0" applyNumberFormat="1" applyFont="1" applyFill="1" applyBorder="1" applyAlignment="1" applyProtection="1">
      <alignment horizontal="center" wrapText="1"/>
    </xf>
    <xf numFmtId="0" fontId="68" fillId="9" borderId="0" xfId="0" applyNumberFormat="1" applyFont="1" applyFill="1" applyBorder="1" applyAlignment="1" applyProtection="1"/>
    <xf numFmtId="0" fontId="12" fillId="6" borderId="94" xfId="0" applyFont="1" applyFill="1" applyBorder="1"/>
    <xf numFmtId="5" fontId="12" fillId="6" borderId="94" xfId="0" applyNumberFormat="1" applyFont="1" applyFill="1" applyBorder="1"/>
    <xf numFmtId="0" fontId="16" fillId="0" borderId="0" xfId="0" applyFont="1" applyBorder="1" applyAlignment="1" applyProtection="1">
      <alignment wrapText="1"/>
      <protection locked="0"/>
    </xf>
    <xf numFmtId="0" fontId="16" fillId="0" borderId="0" xfId="0" applyFont="1" applyBorder="1" applyAlignment="1" applyProtection="1">
      <alignment horizontal="center" wrapText="1"/>
      <protection locked="0"/>
    </xf>
    <xf numFmtId="49" fontId="12" fillId="0" borderId="0" xfId="0" applyNumberFormat="1" applyFont="1" applyFill="1" applyBorder="1" applyAlignment="1" applyProtection="1">
      <alignment horizontal="center" wrapText="1"/>
      <protection locked="0"/>
    </xf>
    <xf numFmtId="0" fontId="33" fillId="2" borderId="26" xfId="0" applyFont="1" applyFill="1" applyBorder="1" applyAlignment="1" applyProtection="1">
      <alignment vertical="center" wrapText="1"/>
    </xf>
    <xf numFmtId="0" fontId="29" fillId="0" borderId="170" xfId="0" applyFont="1" applyBorder="1" applyAlignment="1" applyProtection="1">
      <alignment vertical="center" wrapText="1"/>
      <protection locked="0"/>
    </xf>
    <xf numFmtId="0" fontId="12" fillId="0" borderId="166" xfId="0" applyFont="1" applyBorder="1" applyAlignment="1" applyProtection="1">
      <alignment vertical="center" wrapText="1"/>
      <protection locked="0"/>
    </xf>
    <xf numFmtId="0" fontId="12" fillId="0" borderId="167" xfId="0" applyFont="1" applyBorder="1" applyAlignment="1" applyProtection="1">
      <alignment vertical="center" wrapText="1"/>
      <protection locked="0"/>
    </xf>
    <xf numFmtId="0" fontId="12" fillId="0" borderId="167" xfId="0" applyFont="1" applyFill="1" applyBorder="1" applyAlignment="1" applyProtection="1">
      <alignment vertical="center" wrapText="1"/>
      <protection locked="0"/>
    </xf>
    <xf numFmtId="0" fontId="29" fillId="0" borderId="167" xfId="0" applyFont="1" applyBorder="1" applyAlignment="1" applyProtection="1">
      <alignment vertical="center" wrapText="1"/>
      <protection locked="0"/>
    </xf>
    <xf numFmtId="0" fontId="29" fillId="0" borderId="169" xfId="0" applyFont="1" applyBorder="1" applyAlignment="1" applyProtection="1">
      <alignment vertical="center" wrapText="1"/>
      <protection locked="0"/>
    </xf>
    <xf numFmtId="0" fontId="0" fillId="9" borderId="20" xfId="0" applyFill="1" applyBorder="1"/>
    <xf numFmtId="0" fontId="0" fillId="0" borderId="20" xfId="0" applyBorder="1"/>
    <xf numFmtId="0" fontId="12" fillId="6" borderId="20" xfId="0" applyFont="1" applyFill="1" applyBorder="1"/>
    <xf numFmtId="0" fontId="61" fillId="6" borderId="20" xfId="0" applyFont="1" applyFill="1" applyBorder="1" applyAlignment="1"/>
    <xf numFmtId="0" fontId="14" fillId="6" borderId="0" xfId="0" applyFont="1" applyFill="1" applyBorder="1"/>
    <xf numFmtId="0" fontId="36" fillId="0" borderId="0" xfId="0" applyFont="1" applyBorder="1" applyProtection="1"/>
    <xf numFmtId="0" fontId="4" fillId="6" borderId="0" xfId="0" applyFont="1" applyFill="1" applyAlignment="1" applyProtection="1">
      <alignment horizontal="right" vertical="center"/>
    </xf>
    <xf numFmtId="44" fontId="12" fillId="6" borderId="41" xfId="0" applyNumberFormat="1" applyFont="1" applyFill="1" applyBorder="1" applyProtection="1"/>
    <xf numFmtId="5" fontId="22" fillId="10" borderId="165" xfId="0" applyNumberFormat="1" applyFont="1" applyFill="1" applyBorder="1" applyAlignment="1" applyProtection="1">
      <alignment vertical="center" wrapText="1"/>
      <protection locked="0"/>
    </xf>
    <xf numFmtId="41" fontId="34" fillId="0" borderId="147" xfId="0" applyNumberFormat="1" applyFont="1" applyFill="1" applyBorder="1" applyAlignment="1" applyProtection="1">
      <alignment vertical="center"/>
      <protection locked="0"/>
    </xf>
    <xf numFmtId="0" fontId="2" fillId="0" borderId="0" xfId="0" applyFont="1"/>
    <xf numFmtId="168" fontId="11" fillId="28" borderId="173" xfId="0" applyNumberFormat="1" applyFont="1" applyFill="1" applyBorder="1" applyAlignment="1">
      <alignment horizontal="left"/>
    </xf>
    <xf numFmtId="168" fontId="11" fillId="28" borderId="173" xfId="0" applyNumberFormat="1" applyFont="1" applyFill="1" applyBorder="1" applyAlignment="1">
      <alignment horizontal="center"/>
    </xf>
    <xf numFmtId="168" fontId="11" fillId="28" borderId="173" xfId="0" applyNumberFormat="1" applyFont="1" applyFill="1" applyBorder="1" applyAlignment="1">
      <alignment horizontal="center" vertical="center" wrapText="1"/>
    </xf>
    <xf numFmtId="168" fontId="2" fillId="24" borderId="0" xfId="0" applyNumberFormat="1" applyFont="1" applyFill="1" applyAlignment="1">
      <alignment horizontal="center"/>
    </xf>
    <xf numFmtId="9" fontId="11" fillId="29" borderId="173" xfId="0" applyNumberFormat="1" applyFont="1" applyFill="1" applyBorder="1" applyAlignment="1">
      <alignment horizontal="center"/>
    </xf>
    <xf numFmtId="168" fontId="11" fillId="29" borderId="173" xfId="0" applyNumberFormat="1" applyFont="1" applyFill="1" applyBorder="1" applyAlignment="1">
      <alignment horizontal="center"/>
    </xf>
    <xf numFmtId="168" fontId="11" fillId="10" borderId="174" xfId="0" applyNumberFormat="1" applyFont="1" applyFill="1" applyBorder="1" applyAlignment="1">
      <alignment horizontal="center"/>
    </xf>
    <xf numFmtId="168" fontId="81" fillId="32" borderId="173" xfId="0" applyNumberFormat="1" applyFont="1" applyFill="1" applyBorder="1" applyAlignment="1">
      <alignment horizontal="center" vertical="center" wrapText="1"/>
    </xf>
    <xf numFmtId="44" fontId="81" fillId="32" borderId="0" xfId="0" applyNumberFormat="1" applyFont="1" applyFill="1" applyBorder="1" applyAlignment="1">
      <alignment horizontal="center"/>
    </xf>
    <xf numFmtId="168" fontId="11" fillId="33" borderId="174" xfId="0" applyNumberFormat="1" applyFont="1" applyFill="1" applyBorder="1" applyAlignment="1">
      <alignment horizontal="center" vertical="center" wrapText="1"/>
    </xf>
    <xf numFmtId="168" fontId="11" fillId="25" borderId="174" xfId="0" applyNumberFormat="1" applyFont="1" applyFill="1" applyBorder="1" applyAlignment="1">
      <alignment horizontal="center" vertical="center" wrapText="1"/>
    </xf>
    <xf numFmtId="168" fontId="78" fillId="27" borderId="0" xfId="0" applyNumberFormat="1" applyFont="1" applyFill="1" applyAlignment="1">
      <alignment horizontal="center"/>
    </xf>
    <xf numFmtId="168" fontId="78" fillId="27" borderId="0" xfId="0" applyNumberFormat="1" applyFont="1" applyFill="1"/>
    <xf numFmtId="168" fontId="78" fillId="27" borderId="0" xfId="0" applyNumberFormat="1" applyFont="1" applyFill="1" applyBorder="1"/>
    <xf numFmtId="44" fontId="11" fillId="10" borderId="174" xfId="0" applyNumberFormat="1" applyFont="1" applyFill="1" applyBorder="1" applyAlignment="1">
      <alignment horizontal="center"/>
    </xf>
    <xf numFmtId="168" fontId="2" fillId="30" borderId="0" xfId="0" applyNumberFormat="1" applyFont="1" applyFill="1" applyAlignment="1">
      <alignment horizontal="center" vertical="center"/>
    </xf>
    <xf numFmtId="168" fontId="72" fillId="31" borderId="173" xfId="0" applyNumberFormat="1" applyFont="1" applyFill="1" applyBorder="1" applyAlignment="1">
      <alignment horizontal="center" vertical="center"/>
    </xf>
    <xf numFmtId="167" fontId="11" fillId="28" borderId="173" xfId="0" applyNumberFormat="1" applyFont="1" applyFill="1" applyBorder="1" applyAlignment="1">
      <alignment horizontal="left"/>
    </xf>
    <xf numFmtId="168" fontId="11" fillId="26" borderId="174" xfId="0" applyNumberFormat="1" applyFont="1" applyFill="1" applyBorder="1" applyAlignment="1">
      <alignment horizontal="center" vertical="center" wrapText="1"/>
    </xf>
    <xf numFmtId="169" fontId="78" fillId="27" borderId="0" xfId="0" applyNumberFormat="1" applyFont="1" applyFill="1" applyBorder="1"/>
    <xf numFmtId="49" fontId="2" fillId="0" borderId="0" xfId="0" applyNumberFormat="1" applyFont="1" applyFill="1"/>
    <xf numFmtId="1" fontId="2" fillId="0" borderId="0" xfId="0" applyNumberFormat="1" applyFont="1"/>
    <xf numFmtId="43" fontId="2" fillId="0" borderId="0" xfId="0" applyNumberFormat="1" applyFont="1"/>
    <xf numFmtId="42" fontId="2" fillId="0" borderId="0" xfId="0" applyNumberFormat="1" applyFont="1"/>
    <xf numFmtId="44" fontId="2" fillId="0" borderId="0" xfId="0" applyNumberFormat="1" applyFont="1"/>
    <xf numFmtId="41" fontId="2" fillId="0" borderId="0" xfId="0" applyNumberFormat="1" applyFont="1"/>
    <xf numFmtId="44" fontId="2" fillId="0" borderId="0" xfId="0" applyNumberFormat="1" applyFont="1"/>
    <xf numFmtId="0" fontId="2" fillId="0" borderId="0" xfId="0" applyNumberFormat="1" applyFont="1"/>
    <xf numFmtId="0" fontId="2" fillId="26" borderId="0" xfId="0" applyFont="1" applyFill="1"/>
    <xf numFmtId="0" fontId="19" fillId="9" borderId="0" xfId="0" applyFont="1" applyFill="1" applyBorder="1" applyAlignment="1" applyProtection="1">
      <alignment vertical="center"/>
    </xf>
    <xf numFmtId="0" fontId="82" fillId="6" borderId="0" xfId="0" applyFont="1" applyFill="1" applyBorder="1" applyAlignment="1" applyProtection="1">
      <alignment horizontal="center" vertical="center"/>
    </xf>
    <xf numFmtId="44" fontId="4" fillId="9" borderId="103" xfId="0" applyNumberFormat="1" applyFont="1" applyFill="1" applyBorder="1" applyProtection="1"/>
    <xf numFmtId="0" fontId="4" fillId="9" borderId="131" xfId="0" applyFont="1" applyFill="1" applyBorder="1" applyProtection="1"/>
    <xf numFmtId="0" fontId="4" fillId="9" borderId="132" xfId="0" applyFont="1" applyFill="1" applyBorder="1" applyProtection="1"/>
    <xf numFmtId="0" fontId="4" fillId="9" borderId="134" xfId="0" applyFont="1" applyFill="1" applyBorder="1" applyProtection="1"/>
    <xf numFmtId="0" fontId="4" fillId="9" borderId="74" xfId="0" applyFont="1" applyFill="1" applyBorder="1" applyProtection="1"/>
    <xf numFmtId="44" fontId="4" fillId="9" borderId="105" xfId="0" applyNumberFormat="1" applyFont="1" applyFill="1" applyBorder="1" applyProtection="1"/>
    <xf numFmtId="44" fontId="4" fillId="9" borderId="181" xfId="0" applyNumberFormat="1" applyFont="1" applyFill="1" applyBorder="1" applyProtection="1"/>
    <xf numFmtId="44" fontId="4" fillId="9" borderId="112" xfId="0" applyNumberFormat="1" applyFont="1" applyFill="1" applyBorder="1" applyProtection="1"/>
    <xf numFmtId="44" fontId="4" fillId="9" borderId="104" xfId="0" applyNumberFormat="1" applyFont="1" applyFill="1" applyBorder="1" applyProtection="1"/>
    <xf numFmtId="44" fontId="4" fillId="9" borderId="118" xfId="0" applyNumberFormat="1" applyFont="1" applyFill="1" applyBorder="1" applyProtection="1"/>
    <xf numFmtId="44" fontId="4" fillId="9" borderId="106" xfId="0" applyNumberFormat="1" applyFont="1" applyFill="1" applyBorder="1" applyProtection="1"/>
    <xf numFmtId="44" fontId="4" fillId="9" borderId="127" xfId="0" applyNumberFormat="1" applyFont="1" applyFill="1" applyBorder="1" applyProtection="1"/>
    <xf numFmtId="44" fontId="4" fillId="9" borderId="128" xfId="0" applyNumberFormat="1" applyFont="1" applyFill="1" applyBorder="1" applyProtection="1"/>
    <xf numFmtId="0" fontId="83" fillId="34" borderId="23" xfId="0" applyFont="1" applyFill="1" applyBorder="1" applyAlignment="1" applyProtection="1">
      <alignment vertical="center"/>
    </xf>
    <xf numFmtId="0" fontId="83" fillId="34" borderId="176" xfId="0" applyFont="1" applyFill="1" applyBorder="1" applyAlignment="1" applyProtection="1">
      <alignment vertical="center"/>
    </xf>
    <xf numFmtId="0" fontId="19" fillId="34" borderId="176" xfId="0" applyFont="1" applyFill="1" applyBorder="1" applyAlignment="1" applyProtection="1">
      <alignment horizontal="center" vertical="center"/>
    </xf>
    <xf numFmtId="0" fontId="19" fillId="34" borderId="22" xfId="0" applyFont="1" applyFill="1" applyBorder="1" applyAlignment="1" applyProtection="1">
      <alignment horizontal="center" vertical="center"/>
    </xf>
    <xf numFmtId="0" fontId="16" fillId="11" borderId="23" xfId="0" applyFont="1" applyFill="1" applyBorder="1" applyAlignment="1" applyProtection="1">
      <alignment vertical="center"/>
    </xf>
    <xf numFmtId="0" fontId="16" fillId="11" borderId="176" xfId="0" applyFont="1" applyFill="1" applyBorder="1" applyAlignment="1" applyProtection="1">
      <alignment vertical="center"/>
    </xf>
    <xf numFmtId="0" fontId="19" fillId="11" borderId="176" xfId="0" applyFont="1" applyFill="1" applyBorder="1" applyAlignment="1" applyProtection="1">
      <alignment horizontal="center" vertical="center"/>
    </xf>
    <xf numFmtId="0" fontId="19" fillId="11" borderId="22" xfId="0" applyFont="1" applyFill="1" applyBorder="1" applyAlignment="1" applyProtection="1">
      <alignment horizontal="center" vertical="center"/>
    </xf>
    <xf numFmtId="0" fontId="24" fillId="19" borderId="23" xfId="0" applyFont="1" applyFill="1" applyBorder="1" applyAlignment="1" applyProtection="1">
      <alignment horizontal="left" vertical="center"/>
    </xf>
    <xf numFmtId="0" fontId="4" fillId="19" borderId="176" xfId="0" applyFont="1" applyFill="1" applyBorder="1" applyProtection="1"/>
    <xf numFmtId="0" fontId="19" fillId="19" borderId="176" xfId="0" applyFont="1" applyFill="1" applyBorder="1" applyAlignment="1" applyProtection="1">
      <alignment horizontal="center" vertical="center"/>
    </xf>
    <xf numFmtId="0" fontId="19" fillId="19" borderId="22" xfId="0" applyFont="1" applyFill="1" applyBorder="1" applyAlignment="1" applyProtection="1">
      <alignment horizontal="center" vertical="center"/>
    </xf>
    <xf numFmtId="0" fontId="16" fillId="24" borderId="23" xfId="0" applyFont="1" applyFill="1" applyBorder="1" applyAlignment="1" applyProtection="1">
      <alignment vertical="center"/>
    </xf>
    <xf numFmtId="0" fontId="16" fillId="24" borderId="176" xfId="0" applyFont="1" applyFill="1" applyBorder="1" applyAlignment="1" applyProtection="1">
      <alignment vertical="center"/>
    </xf>
    <xf numFmtId="0" fontId="19" fillId="24" borderId="176" xfId="0" applyFont="1" applyFill="1" applyBorder="1" applyAlignment="1" applyProtection="1">
      <alignment horizontal="center" vertical="center"/>
    </xf>
    <xf numFmtId="0" fontId="19" fillId="24" borderId="22" xfId="0" applyFont="1" applyFill="1" applyBorder="1" applyAlignment="1" applyProtection="1">
      <alignment horizontal="center" vertical="center"/>
    </xf>
    <xf numFmtId="0" fontId="24" fillId="35" borderId="23" xfId="0" applyFont="1" applyFill="1" applyBorder="1" applyAlignment="1" applyProtection="1">
      <alignment horizontal="left" vertical="center"/>
    </xf>
    <xf numFmtId="0" fontId="19" fillId="35" borderId="176" xfId="0" applyFont="1" applyFill="1" applyBorder="1" applyAlignment="1" applyProtection="1">
      <alignment horizontal="center" vertical="center"/>
    </xf>
    <xf numFmtId="0" fontId="19" fillId="35" borderId="22" xfId="0" applyFont="1" applyFill="1" applyBorder="1" applyAlignment="1" applyProtection="1">
      <alignment horizontal="center" vertical="center"/>
    </xf>
    <xf numFmtId="44" fontId="19" fillId="9" borderId="120" xfId="0" applyNumberFormat="1" applyFont="1" applyFill="1" applyBorder="1" applyAlignment="1" applyProtection="1">
      <alignment vertical="center"/>
    </xf>
    <xf numFmtId="44" fontId="19" fillId="9" borderId="121" xfId="0" applyNumberFormat="1" applyFont="1" applyFill="1" applyBorder="1" applyAlignment="1" applyProtection="1">
      <alignment vertical="center"/>
    </xf>
    <xf numFmtId="44" fontId="19" fillId="9" borderId="182" xfId="0" applyNumberFormat="1" applyFont="1" applyFill="1" applyBorder="1" applyAlignment="1" applyProtection="1">
      <alignment vertical="center"/>
    </xf>
    <xf numFmtId="0" fontId="4" fillId="9" borderId="96" xfId="0" applyFont="1" applyFill="1" applyBorder="1" applyProtection="1"/>
    <xf numFmtId="44" fontId="19" fillId="9" borderId="105" xfId="0" applyNumberFormat="1" applyFont="1" applyFill="1" applyBorder="1" applyAlignment="1" applyProtection="1">
      <alignment vertical="center"/>
    </xf>
    <xf numFmtId="44" fontId="19" fillId="9" borderId="118" xfId="0" applyNumberFormat="1" applyFont="1" applyFill="1" applyBorder="1" applyAlignment="1" applyProtection="1">
      <alignment vertical="center"/>
    </xf>
    <xf numFmtId="0" fontId="84" fillId="14" borderId="0" xfId="0" applyFont="1" applyFill="1" applyAlignment="1">
      <alignment horizontal="center"/>
    </xf>
    <xf numFmtId="0" fontId="16" fillId="11" borderId="176" xfId="0" applyFont="1" applyFill="1" applyBorder="1" applyAlignment="1" applyProtection="1">
      <alignment horizontal="center" vertical="center"/>
    </xf>
    <xf numFmtId="0" fontId="16" fillId="11" borderId="22" xfId="0" applyFont="1" applyFill="1" applyBorder="1" applyAlignment="1" applyProtection="1">
      <alignment horizontal="center" vertical="center"/>
    </xf>
    <xf numFmtId="0" fontId="83" fillId="34" borderId="176" xfId="0" applyFont="1" applyFill="1" applyBorder="1" applyAlignment="1" applyProtection="1">
      <alignment horizontal="center" vertical="center"/>
    </xf>
    <xf numFmtId="0" fontId="83" fillId="34" borderId="22" xfId="0" applyFont="1" applyFill="1" applyBorder="1" applyAlignment="1" applyProtection="1">
      <alignment horizontal="center" vertical="center"/>
    </xf>
    <xf numFmtId="0" fontId="21" fillId="9" borderId="183" xfId="0" applyFont="1" applyFill="1" applyBorder="1" applyAlignment="1" applyProtection="1">
      <alignment horizontal="left" vertical="center"/>
    </xf>
    <xf numFmtId="0" fontId="21" fillId="9" borderId="183" xfId="0" applyFont="1" applyFill="1" applyBorder="1" applyAlignment="1" applyProtection="1">
      <alignment vertical="center"/>
    </xf>
    <xf numFmtId="42" fontId="86" fillId="36" borderId="189" xfId="0" quotePrefix="1" applyNumberFormat="1" applyFont="1" applyFill="1" applyBorder="1" applyAlignment="1" applyProtection="1">
      <alignment vertical="center"/>
    </xf>
    <xf numFmtId="42" fontId="86" fillId="36" borderId="188" xfId="0" quotePrefix="1" applyNumberFormat="1" applyFont="1" applyFill="1" applyBorder="1" applyAlignment="1" applyProtection="1">
      <alignment vertical="center"/>
    </xf>
    <xf numFmtId="42" fontId="87" fillId="37" borderId="40" xfId="0" quotePrefix="1" applyNumberFormat="1" applyFont="1" applyFill="1" applyBorder="1" applyAlignment="1" applyProtection="1">
      <alignment vertical="center"/>
    </xf>
    <xf numFmtId="44" fontId="22" fillId="10" borderId="101" xfId="0" quotePrefix="1" applyNumberFormat="1" applyFont="1" applyFill="1" applyBorder="1" applyAlignment="1" applyProtection="1">
      <alignment horizontal="center"/>
    </xf>
    <xf numFmtId="5" fontId="22" fillId="2" borderId="31" xfId="0" applyNumberFormat="1" applyFont="1" applyFill="1" applyBorder="1" applyAlignment="1" applyProtection="1">
      <alignment vertical="center"/>
      <protection locked="0"/>
    </xf>
    <xf numFmtId="5" fontId="22" fillId="37" borderId="18" xfId="0" applyNumberFormat="1" applyFont="1" applyFill="1" applyBorder="1" applyAlignment="1" applyProtection="1">
      <alignment wrapText="1"/>
    </xf>
    <xf numFmtId="0" fontId="22" fillId="37" borderId="186" xfId="0" applyFont="1" applyFill="1" applyBorder="1" applyAlignment="1" applyProtection="1">
      <alignment wrapText="1"/>
    </xf>
    <xf numFmtId="0" fontId="36" fillId="0" borderId="0" xfId="0" applyFont="1" applyBorder="1" applyAlignment="1" applyProtection="1">
      <alignment vertical="center"/>
    </xf>
    <xf numFmtId="5" fontId="4" fillId="0" borderId="185" xfId="0" applyNumberFormat="1" applyFont="1" applyFill="1" applyBorder="1" applyAlignment="1" applyProtection="1">
      <alignment vertical="center"/>
    </xf>
    <xf numFmtId="5" fontId="35" fillId="0" borderId="187" xfId="0" applyNumberFormat="1" applyFont="1" applyFill="1" applyBorder="1" applyAlignment="1" applyProtection="1">
      <alignment vertical="center"/>
      <protection locked="0"/>
    </xf>
    <xf numFmtId="5" fontId="4" fillId="0" borderId="0" xfId="0" applyNumberFormat="1" applyFont="1" applyFill="1" applyBorder="1" applyAlignment="1" applyProtection="1">
      <alignment vertical="center"/>
      <protection locked="0"/>
    </xf>
    <xf numFmtId="0" fontId="36" fillId="0" borderId="56" xfId="0" applyFont="1" applyFill="1" applyBorder="1" applyAlignment="1">
      <alignment vertical="center"/>
    </xf>
    <xf numFmtId="5" fontId="36" fillId="0" borderId="0" xfId="0" applyNumberFormat="1" applyFont="1" applyFill="1" applyBorder="1" applyAlignment="1" applyProtection="1">
      <alignment vertical="center"/>
      <protection locked="0"/>
    </xf>
    <xf numFmtId="0" fontId="36" fillId="0" borderId="0" xfId="0" applyFont="1" applyBorder="1" applyAlignment="1" applyProtection="1">
      <alignment vertical="center"/>
    </xf>
    <xf numFmtId="5" fontId="16" fillId="0" borderId="0" xfId="0" applyNumberFormat="1" applyFont="1" applyFill="1" applyBorder="1" applyAlignment="1" applyProtection="1">
      <alignment vertical="center"/>
      <protection locked="0"/>
    </xf>
    <xf numFmtId="5" fontId="35" fillId="0" borderId="0" xfId="0" applyNumberFormat="1" applyFont="1" applyFill="1" applyBorder="1" applyAlignment="1" applyProtection="1">
      <alignment vertical="center"/>
    </xf>
    <xf numFmtId="0" fontId="36" fillId="0" borderId="0" xfId="0" applyFont="1" applyFill="1" applyBorder="1" applyAlignment="1" applyProtection="1">
      <alignment vertical="center"/>
    </xf>
    <xf numFmtId="0" fontId="35" fillId="0" borderId="0" xfId="0" applyFont="1" applyBorder="1" applyAlignment="1">
      <alignment vertical="center"/>
    </xf>
    <xf numFmtId="0" fontId="35" fillId="0" borderId="0" xfId="0" applyFont="1" applyBorder="1" applyAlignment="1" applyProtection="1">
      <alignment vertical="center"/>
    </xf>
    <xf numFmtId="164" fontId="36" fillId="0" borderId="0" xfId="0" applyNumberFormat="1" applyFont="1" applyFill="1" applyBorder="1" applyAlignment="1" applyProtection="1">
      <alignment vertical="center"/>
      <protection locked="0"/>
    </xf>
    <xf numFmtId="5" fontId="36" fillId="0" borderId="0" xfId="0" applyNumberFormat="1" applyFont="1" applyFill="1" applyBorder="1" applyAlignment="1" applyProtection="1">
      <alignment vertical="center"/>
    </xf>
    <xf numFmtId="5" fontId="22" fillId="0" borderId="0" xfId="0" applyNumberFormat="1" applyFont="1" applyFill="1" applyBorder="1" applyAlignment="1" applyProtection="1">
      <alignment vertical="center"/>
      <protection locked="0"/>
    </xf>
    <xf numFmtId="5" fontId="16" fillId="0" borderId="0" xfId="0" applyNumberFormat="1" applyFont="1" applyFill="1" applyBorder="1" applyProtection="1">
      <protection locked="0"/>
    </xf>
    <xf numFmtId="5" fontId="35" fillId="0" borderId="0" xfId="0" applyNumberFormat="1" applyFont="1" applyFill="1" applyBorder="1" applyProtection="1"/>
    <xf numFmtId="5" fontId="6" fillId="0" borderId="0" xfId="0" applyNumberFormat="1" applyFont="1" applyFill="1" applyBorder="1" applyProtection="1">
      <protection locked="0"/>
    </xf>
    <xf numFmtId="0" fontId="34" fillId="0" borderId="0" xfId="0" applyFont="1" applyBorder="1"/>
    <xf numFmtId="5" fontId="86" fillId="0" borderId="0" xfId="0" applyNumberFormat="1" applyFont="1" applyFill="1" applyBorder="1" applyAlignment="1" applyProtection="1">
      <alignment vertical="center"/>
      <protection locked="0"/>
    </xf>
    <xf numFmtId="5" fontId="6" fillId="0" borderId="0" xfId="0" applyNumberFormat="1" applyFont="1" applyFill="1" applyBorder="1" applyAlignment="1" applyProtection="1">
      <alignment vertical="center"/>
    </xf>
    <xf numFmtId="44" fontId="22" fillId="10" borderId="103" xfId="0" applyNumberFormat="1" applyFont="1" applyFill="1" applyBorder="1" applyAlignment="1" applyProtection="1">
      <alignment vertical="center"/>
    </xf>
    <xf numFmtId="44" fontId="22" fillId="10" borderId="103" xfId="0" quotePrefix="1" applyNumberFormat="1" applyFont="1" applyFill="1" applyBorder="1" applyAlignment="1" applyProtection="1">
      <alignment vertical="center"/>
    </xf>
    <xf numFmtId="44" fontId="36" fillId="23" borderId="112" xfId="0" applyNumberFormat="1" applyFont="1" applyFill="1" applyBorder="1" applyAlignment="1" applyProtection="1">
      <alignment horizontal="right"/>
    </xf>
    <xf numFmtId="44" fontId="36" fillId="23" borderId="104" xfId="0" applyNumberFormat="1" applyFont="1" applyFill="1" applyBorder="1" applyAlignment="1" applyProtection="1">
      <alignment horizontal="right"/>
    </xf>
    <xf numFmtId="44" fontId="36" fillId="24" borderId="0" xfId="0" applyNumberFormat="1" applyFont="1" applyFill="1" applyBorder="1" applyAlignment="1" applyProtection="1">
      <alignment horizontal="right"/>
    </xf>
    <xf numFmtId="44" fontId="36" fillId="24" borderId="7" xfId="0" applyNumberFormat="1" applyFont="1" applyFill="1" applyBorder="1" applyAlignment="1" applyProtection="1">
      <alignment horizontal="right"/>
    </xf>
    <xf numFmtId="44" fontId="36" fillId="17" borderId="131" xfId="0" quotePrefix="1" applyNumberFormat="1" applyFont="1" applyFill="1" applyBorder="1" applyAlignment="1" applyProtection="1">
      <alignment vertical="center"/>
    </xf>
    <xf numFmtId="44" fontId="36" fillId="9" borderId="126" xfId="0" quotePrefix="1" applyNumberFormat="1" applyFont="1" applyFill="1" applyBorder="1" applyAlignment="1" applyProtection="1">
      <alignment horizontal="right"/>
    </xf>
    <xf numFmtId="44" fontId="36" fillId="9" borderId="112" xfId="0" quotePrefix="1" applyNumberFormat="1" applyFont="1" applyFill="1" applyBorder="1" applyAlignment="1" applyProtection="1">
      <alignment horizontal="right"/>
    </xf>
    <xf numFmtId="44" fontId="36" fillId="24" borderId="0" xfId="0" quotePrefix="1" applyNumberFormat="1" applyFont="1" applyFill="1" applyBorder="1" applyAlignment="1" applyProtection="1">
      <alignment horizontal="right"/>
    </xf>
    <xf numFmtId="44" fontId="36" fillId="23" borderId="112" xfId="0" quotePrefix="1" applyNumberFormat="1" applyFont="1" applyFill="1" applyBorder="1" applyAlignment="1" applyProtection="1">
      <alignment horizontal="right"/>
    </xf>
    <xf numFmtId="44" fontId="36" fillId="23" borderId="132" xfId="0" quotePrefix="1" applyNumberFormat="1" applyFont="1" applyFill="1" applyBorder="1" applyAlignment="1" applyProtection="1">
      <alignment horizontal="right"/>
    </xf>
    <xf numFmtId="44" fontId="36" fillId="23" borderId="134" xfId="0" quotePrefix="1" applyNumberFormat="1" applyFont="1" applyFill="1" applyBorder="1" applyAlignment="1" applyProtection="1">
      <alignment horizontal="right"/>
    </xf>
    <xf numFmtId="44" fontId="36" fillId="23" borderId="104" xfId="0" quotePrefix="1" applyNumberFormat="1" applyFont="1" applyFill="1" applyBorder="1" applyAlignment="1" applyProtection="1">
      <alignment horizontal="right"/>
    </xf>
    <xf numFmtId="44" fontId="36" fillId="9" borderId="104" xfId="0" quotePrefix="1" applyNumberFormat="1" applyFont="1" applyFill="1" applyBorder="1" applyAlignment="1" applyProtection="1">
      <alignment horizontal="right"/>
    </xf>
    <xf numFmtId="44" fontId="36" fillId="9" borderId="102" xfId="0" quotePrefix="1" applyNumberFormat="1" applyFont="1" applyFill="1" applyBorder="1" applyAlignment="1" applyProtection="1">
      <alignment horizontal="right"/>
    </xf>
    <xf numFmtId="0" fontId="19" fillId="2" borderId="26" xfId="0" applyFont="1" applyFill="1" applyBorder="1" applyAlignment="1">
      <alignment horizontal="center" wrapText="1"/>
    </xf>
    <xf numFmtId="49" fontId="76" fillId="6" borderId="0" xfId="0" applyNumberFormat="1" applyFont="1" applyFill="1" applyBorder="1" applyAlignment="1" applyProtection="1">
      <alignment horizontal="center"/>
      <protection locked="0"/>
    </xf>
    <xf numFmtId="0" fontId="60" fillId="6" borderId="206" xfId="0" applyFont="1" applyFill="1" applyBorder="1" applyAlignment="1" applyProtection="1">
      <alignment horizontal="center" vertical="center" wrapText="1"/>
      <protection locked="0"/>
    </xf>
    <xf numFmtId="0" fontId="13" fillId="6" borderId="207" xfId="0" applyFont="1" applyFill="1" applyBorder="1" applyAlignment="1" applyProtection="1">
      <alignment horizontal="center" vertical="center" wrapText="1"/>
      <protection locked="0"/>
    </xf>
    <xf numFmtId="0" fontId="13" fillId="6" borderId="184" xfId="0" applyFont="1" applyFill="1" applyBorder="1" applyAlignment="1" applyProtection="1">
      <alignment horizontal="center" vertical="center" wrapText="1"/>
      <protection locked="0"/>
    </xf>
    <xf numFmtId="0" fontId="13" fillId="6" borderId="208" xfId="0" applyFont="1" applyFill="1" applyBorder="1" applyAlignment="1" applyProtection="1">
      <alignment horizontal="center" vertical="center" wrapText="1"/>
      <protection locked="0"/>
    </xf>
    <xf numFmtId="0" fontId="4" fillId="9" borderId="0" xfId="2" applyFill="1"/>
    <xf numFmtId="0" fontId="21" fillId="9" borderId="0" xfId="2" applyFont="1" applyFill="1" applyAlignment="1" applyProtection="1">
      <alignment vertical="center"/>
    </xf>
    <xf numFmtId="0" fontId="21" fillId="9" borderId="10" xfId="2" applyFont="1" applyFill="1" applyBorder="1" applyAlignment="1" applyProtection="1">
      <alignment horizontal="left" vertical="center"/>
    </xf>
    <xf numFmtId="0" fontId="21" fillId="9" borderId="183" xfId="2" applyFont="1" applyFill="1" applyBorder="1" applyAlignment="1" applyProtection="1">
      <alignment vertical="center"/>
    </xf>
    <xf numFmtId="0" fontId="21" fillId="9" borderId="12" xfId="2" applyFont="1" applyFill="1" applyBorder="1" applyAlignment="1" applyProtection="1">
      <alignment vertical="center"/>
    </xf>
    <xf numFmtId="0" fontId="21" fillId="9" borderId="2" xfId="2" applyFont="1" applyFill="1" applyBorder="1" applyAlignment="1" applyProtection="1">
      <alignment horizontal="left" vertical="center"/>
    </xf>
    <xf numFmtId="0" fontId="21" fillId="9" borderId="4" xfId="2" applyFont="1" applyFill="1" applyBorder="1" applyAlignment="1" applyProtection="1">
      <alignment vertical="center"/>
    </xf>
    <xf numFmtId="0" fontId="21" fillId="9" borderId="2" xfId="2" applyFont="1" applyFill="1" applyBorder="1" applyAlignment="1" applyProtection="1">
      <alignment vertical="center"/>
    </xf>
    <xf numFmtId="0" fontId="21" fillId="9" borderId="0" xfId="2" applyFont="1" applyFill="1" applyBorder="1" applyAlignment="1" applyProtection="1">
      <alignment vertical="center"/>
    </xf>
    <xf numFmtId="0" fontId="20" fillId="9" borderId="0" xfId="2" applyFont="1" applyFill="1" applyBorder="1" applyAlignment="1" applyProtection="1">
      <alignment horizontal="left" vertical="center"/>
    </xf>
    <xf numFmtId="0" fontId="20" fillId="9" borderId="0" xfId="2" applyFont="1" applyFill="1" applyBorder="1" applyAlignment="1" applyProtection="1">
      <alignment horizontal="right" vertical="center"/>
    </xf>
    <xf numFmtId="0" fontId="20" fillId="9" borderId="4" xfId="2" applyFont="1" applyFill="1" applyBorder="1" applyAlignment="1" applyProtection="1">
      <alignment horizontal="left" vertical="center"/>
    </xf>
    <xf numFmtId="0" fontId="19" fillId="9" borderId="0" xfId="2" applyFont="1" applyFill="1" applyBorder="1" applyAlignment="1" applyProtection="1">
      <alignment horizontal="left" vertical="center"/>
    </xf>
    <xf numFmtId="0" fontId="21" fillId="9" borderId="96" xfId="2" applyFont="1" applyFill="1" applyBorder="1" applyAlignment="1" applyProtection="1">
      <alignment vertical="center"/>
    </xf>
    <xf numFmtId="0" fontId="20" fillId="9" borderId="97" xfId="2" applyFont="1" applyFill="1" applyBorder="1" applyAlignment="1" applyProtection="1">
      <alignment horizontal="left" vertical="center"/>
    </xf>
    <xf numFmtId="0" fontId="4" fillId="9" borderId="0" xfId="2" applyFont="1" applyFill="1"/>
    <xf numFmtId="0" fontId="4" fillId="9" borderId="96" xfId="2" applyFont="1" applyFill="1" applyBorder="1"/>
    <xf numFmtId="0" fontId="4" fillId="0" borderId="0" xfId="2" applyFont="1"/>
    <xf numFmtId="0" fontId="19" fillId="10" borderId="40" xfId="2" applyFont="1" applyFill="1" applyBorder="1" applyAlignment="1" applyProtection="1">
      <alignment horizontal="center" vertical="center"/>
    </xf>
    <xf numFmtId="0" fontId="19" fillId="10" borderId="24" xfId="2" applyFont="1" applyFill="1" applyBorder="1" applyAlignment="1" applyProtection="1">
      <alignment horizontal="center" vertical="center"/>
    </xf>
    <xf numFmtId="0" fontId="19" fillId="10" borderId="25" xfId="2" applyFont="1" applyFill="1" applyBorder="1" applyAlignment="1" applyProtection="1">
      <alignment horizontal="center" vertical="center"/>
    </xf>
    <xf numFmtId="0" fontId="4" fillId="9" borderId="97" xfId="2" applyFont="1" applyFill="1" applyBorder="1"/>
    <xf numFmtId="0" fontId="24" fillId="9" borderId="0" xfId="2" applyFont="1" applyFill="1" applyBorder="1" applyAlignment="1" applyProtection="1">
      <alignment vertical="center"/>
    </xf>
    <xf numFmtId="0" fontId="4" fillId="9" borderId="0" xfId="2" applyFont="1" applyFill="1" applyBorder="1"/>
    <xf numFmtId="0" fontId="19" fillId="9" borderId="0" xfId="2" applyFont="1" applyFill="1" applyBorder="1" applyAlignment="1" applyProtection="1">
      <alignment horizontal="center" vertical="center"/>
    </xf>
    <xf numFmtId="0" fontId="19" fillId="12" borderId="5" xfId="2" applyFont="1" applyFill="1" applyBorder="1" applyAlignment="1" applyProtection="1">
      <alignment horizontal="center" vertical="center"/>
    </xf>
    <xf numFmtId="0" fontId="19" fillId="12" borderId="8" xfId="2" applyFont="1" applyFill="1" applyBorder="1" applyAlignment="1" applyProtection="1">
      <alignment horizontal="center" vertical="center"/>
    </xf>
    <xf numFmtId="0" fontId="19" fillId="12" borderId="9" xfId="2" applyFont="1" applyFill="1" applyBorder="1" applyAlignment="1" applyProtection="1">
      <alignment horizontal="center" vertical="center"/>
    </xf>
    <xf numFmtId="0" fontId="21" fillId="9" borderId="0" xfId="2" applyFont="1" applyFill="1" applyBorder="1" applyAlignment="1" applyProtection="1">
      <alignment horizontal="left" vertical="center" indent="1"/>
    </xf>
    <xf numFmtId="44" fontId="21" fillId="10" borderId="109" xfId="2" applyNumberFormat="1" applyFont="1" applyFill="1" applyBorder="1" applyAlignment="1" applyProtection="1">
      <alignment horizontal="right" vertical="center"/>
    </xf>
    <xf numFmtId="44" fontId="21" fillId="9" borderId="110" xfId="2" applyNumberFormat="1" applyFont="1" applyFill="1" applyBorder="1" applyAlignment="1" applyProtection="1">
      <alignment horizontal="right" vertical="center"/>
      <protection locked="0"/>
    </xf>
    <xf numFmtId="44" fontId="21" fillId="9" borderId="111" xfId="2" applyNumberFormat="1" applyFont="1" applyFill="1" applyBorder="1" applyAlignment="1" applyProtection="1">
      <alignment horizontal="right" vertical="center"/>
      <protection locked="0"/>
    </xf>
    <xf numFmtId="44" fontId="21" fillId="10" borderId="103" xfId="2" applyNumberFormat="1" applyFont="1" applyFill="1" applyBorder="1" applyAlignment="1" applyProtection="1">
      <alignment horizontal="right" vertical="center"/>
    </xf>
    <xf numFmtId="0" fontId="19" fillId="9" borderId="0" xfId="2" applyFont="1" applyFill="1" applyBorder="1" applyAlignment="1" applyProtection="1">
      <alignment vertical="center"/>
    </xf>
    <xf numFmtId="44" fontId="21" fillId="0" borderId="112" xfId="2" applyNumberFormat="1" applyFont="1" applyFill="1" applyBorder="1" applyAlignment="1" applyProtection="1">
      <alignment horizontal="right" vertical="center"/>
      <protection locked="0"/>
    </xf>
    <xf numFmtId="44" fontId="21" fillId="0" borderId="104" xfId="2" applyNumberFormat="1" applyFont="1" applyFill="1" applyBorder="1" applyAlignment="1" applyProtection="1">
      <alignment horizontal="right" vertical="center"/>
      <protection locked="0"/>
    </xf>
    <xf numFmtId="44" fontId="21" fillId="0" borderId="103" xfId="2" applyNumberFormat="1" applyFont="1" applyFill="1" applyBorder="1" applyAlignment="1" applyProtection="1">
      <alignment horizontal="right" vertical="center"/>
      <protection locked="0"/>
    </xf>
    <xf numFmtId="44" fontId="21" fillId="0" borderId="119" xfId="2" applyNumberFormat="1" applyFont="1" applyFill="1" applyBorder="1" applyAlignment="1" applyProtection="1">
      <alignment horizontal="right" vertical="center"/>
      <protection locked="0"/>
    </xf>
    <xf numFmtId="0" fontId="19" fillId="9" borderId="0" xfId="2" quotePrefix="1" applyFont="1" applyFill="1" applyBorder="1" applyAlignment="1" applyProtection="1">
      <alignment horizontal="center" vertical="center"/>
    </xf>
    <xf numFmtId="44" fontId="21" fillId="10" borderId="209" xfId="2" applyNumberFormat="1" applyFont="1" applyFill="1" applyBorder="1" applyAlignment="1" applyProtection="1">
      <alignment horizontal="right" vertical="center"/>
    </xf>
    <xf numFmtId="44" fontId="21" fillId="10" borderId="210" xfId="2" applyNumberFormat="1" applyFont="1" applyFill="1" applyBorder="1" applyAlignment="1" applyProtection="1">
      <alignment horizontal="right" vertical="center"/>
    </xf>
    <xf numFmtId="44" fontId="21" fillId="10" borderId="211" xfId="2" applyNumberFormat="1" applyFont="1" applyFill="1" applyBorder="1" applyAlignment="1" applyProtection="1">
      <alignment horizontal="right" vertical="center"/>
    </xf>
    <xf numFmtId="44" fontId="19" fillId="12" borderId="6" xfId="2" applyNumberFormat="1" applyFont="1" applyFill="1" applyBorder="1" applyAlignment="1" applyProtection="1">
      <alignment vertical="center"/>
    </xf>
    <xf numFmtId="44" fontId="19" fillId="12" borderId="0" xfId="2" applyNumberFormat="1" applyFont="1" applyFill="1" applyBorder="1" applyAlignment="1" applyProtection="1">
      <alignment vertical="center"/>
    </xf>
    <xf numFmtId="44" fontId="19" fillId="12" borderId="7" xfId="2" applyNumberFormat="1" applyFont="1" applyFill="1" applyBorder="1" applyAlignment="1" applyProtection="1">
      <alignment vertical="center"/>
    </xf>
    <xf numFmtId="44" fontId="19" fillId="0" borderId="116" xfId="2" applyNumberFormat="1" applyFont="1" applyFill="1" applyBorder="1" applyAlignment="1" applyProtection="1">
      <alignment vertical="center"/>
      <protection locked="0"/>
    </xf>
    <xf numFmtId="44" fontId="19" fillId="0" borderId="117" xfId="2" applyNumberFormat="1" applyFont="1" applyFill="1" applyBorder="1" applyAlignment="1" applyProtection="1">
      <alignment vertical="center"/>
      <protection locked="0"/>
    </xf>
    <xf numFmtId="0" fontId="4" fillId="9" borderId="74" xfId="2" applyFont="1" applyFill="1" applyBorder="1"/>
    <xf numFmtId="0" fontId="4" fillId="9" borderId="212" xfId="2" applyFont="1" applyFill="1" applyBorder="1"/>
    <xf numFmtId="44" fontId="19" fillId="10" borderId="115" xfId="2" applyNumberFormat="1" applyFont="1" applyFill="1" applyBorder="1" applyAlignment="1" applyProtection="1">
      <alignment vertical="center"/>
    </xf>
    <xf numFmtId="44" fontId="19" fillId="10" borderId="116" xfId="2" applyNumberFormat="1" applyFont="1" applyFill="1" applyBorder="1" applyAlignment="1" applyProtection="1">
      <alignment vertical="center"/>
    </xf>
    <xf numFmtId="44" fontId="19" fillId="10" borderId="117" xfId="2" applyNumberFormat="1" applyFont="1" applyFill="1" applyBorder="1" applyAlignment="1" applyProtection="1">
      <alignment vertical="center"/>
    </xf>
    <xf numFmtId="0" fontId="17" fillId="9" borderId="0" xfId="2" applyFont="1" applyFill="1" applyBorder="1" applyAlignment="1" applyProtection="1">
      <alignment vertical="center"/>
    </xf>
    <xf numFmtId="44" fontId="63" fillId="9" borderId="109" xfId="2" applyNumberFormat="1" applyFont="1" applyFill="1" applyBorder="1" applyAlignment="1" applyProtection="1">
      <alignment vertical="center"/>
      <protection locked="0"/>
    </xf>
    <xf numFmtId="44" fontId="63" fillId="9" borderId="110" xfId="2" applyNumberFormat="1" applyFont="1" applyFill="1" applyBorder="1" applyAlignment="1" applyProtection="1">
      <alignment vertical="center"/>
      <protection locked="0"/>
    </xf>
    <xf numFmtId="44" fontId="63" fillId="9" borderId="111" xfId="2" applyNumberFormat="1" applyFont="1" applyFill="1" applyBorder="1" applyAlignment="1" applyProtection="1">
      <alignment vertical="center"/>
      <protection locked="0"/>
    </xf>
    <xf numFmtId="0" fontId="17" fillId="9" borderId="74" xfId="2" applyFont="1" applyFill="1" applyBorder="1" applyAlignment="1" applyProtection="1">
      <alignment vertical="center"/>
    </xf>
    <xf numFmtId="44" fontId="63" fillId="9" borderId="105" xfId="2" applyNumberFormat="1" applyFont="1" applyFill="1" applyBorder="1" applyAlignment="1" applyProtection="1">
      <alignment vertical="center"/>
      <protection locked="0"/>
    </xf>
    <xf numFmtId="44" fontId="63" fillId="9" borderId="118" xfId="2" applyNumberFormat="1" applyFont="1" applyFill="1" applyBorder="1" applyAlignment="1" applyProtection="1">
      <alignment vertical="center"/>
      <protection locked="0"/>
    </xf>
    <xf numFmtId="44" fontId="63" fillId="9" borderId="159" xfId="2" applyNumberFormat="1" applyFont="1" applyFill="1" applyBorder="1" applyAlignment="1" applyProtection="1">
      <alignment vertical="center"/>
      <protection locked="0"/>
    </xf>
    <xf numFmtId="0" fontId="24" fillId="9" borderId="0" xfId="2" applyFont="1" applyFill="1" applyBorder="1" applyAlignment="1" applyProtection="1">
      <alignment horizontal="left" vertical="center"/>
    </xf>
    <xf numFmtId="44" fontId="19" fillId="10" borderId="75" xfId="2" applyNumberFormat="1" applyFont="1" applyFill="1" applyBorder="1" applyAlignment="1" applyProtection="1">
      <alignment vertical="center"/>
    </xf>
    <xf numFmtId="44" fontId="19" fillId="10" borderId="76" xfId="2" applyNumberFormat="1" applyFont="1" applyFill="1" applyBorder="1" applyAlignment="1" applyProtection="1">
      <alignment vertical="center"/>
    </xf>
    <xf numFmtId="44" fontId="19" fillId="10" borderId="77" xfId="2" applyNumberFormat="1" applyFont="1" applyFill="1" applyBorder="1" applyAlignment="1" applyProtection="1">
      <alignment vertical="center"/>
    </xf>
    <xf numFmtId="0" fontId="4" fillId="9" borderId="0" xfId="2" applyFont="1" applyFill="1" applyBorder="1" applyProtection="1"/>
    <xf numFmtId="0" fontId="21" fillId="9" borderId="177" xfId="2" applyFont="1" applyFill="1" applyBorder="1" applyAlignment="1" applyProtection="1">
      <alignment horizontal="left" vertical="center" indent="1"/>
    </xf>
    <xf numFmtId="0" fontId="19" fillId="9" borderId="177" xfId="2" applyFont="1" applyFill="1" applyBorder="1" applyAlignment="1" applyProtection="1">
      <alignment vertical="center"/>
    </xf>
    <xf numFmtId="0" fontId="21" fillId="9" borderId="177" xfId="2" applyFont="1" applyFill="1" applyBorder="1" applyAlignment="1" applyProtection="1">
      <alignment vertical="center"/>
    </xf>
    <xf numFmtId="44" fontId="21" fillId="0" borderId="103" xfId="2" applyNumberFormat="1" applyFont="1" applyFill="1" applyBorder="1" applyAlignment="1" applyProtection="1">
      <alignment vertical="center"/>
      <protection locked="0"/>
    </xf>
    <xf numFmtId="44" fontId="21" fillId="9" borderId="112" xfId="2" applyNumberFormat="1" applyFont="1" applyFill="1" applyBorder="1" applyAlignment="1" applyProtection="1">
      <alignment horizontal="right" vertical="center"/>
      <protection locked="0"/>
    </xf>
    <xf numFmtId="44" fontId="21" fillId="9" borderId="104" xfId="2" applyNumberFormat="1" applyFont="1" applyFill="1" applyBorder="1" applyAlignment="1" applyProtection="1">
      <alignment horizontal="right" vertical="center"/>
      <protection locked="0"/>
    </xf>
    <xf numFmtId="0" fontId="10" fillId="9" borderId="2" xfId="2" applyFont="1" applyFill="1" applyBorder="1" applyAlignment="1" applyProtection="1">
      <alignment vertical="center"/>
    </xf>
    <xf numFmtId="0" fontId="21" fillId="9" borderId="178" xfId="2" applyFont="1" applyFill="1" applyBorder="1" applyAlignment="1" applyProtection="1">
      <alignment horizontal="left" vertical="center" indent="1"/>
    </xf>
    <xf numFmtId="0" fontId="19" fillId="9" borderId="178" xfId="2" applyFont="1" applyFill="1" applyBorder="1" applyAlignment="1" applyProtection="1">
      <alignment vertical="center"/>
    </xf>
    <xf numFmtId="0" fontId="21" fillId="9" borderId="178" xfId="2" applyFont="1" applyFill="1" applyBorder="1" applyAlignment="1" applyProtection="1">
      <alignment vertical="center"/>
    </xf>
    <xf numFmtId="10" fontId="19" fillId="9" borderId="178" xfId="2" applyNumberFormat="1" applyFont="1" applyFill="1" applyBorder="1" applyAlignment="1" applyProtection="1">
      <alignment horizontal="center" vertical="center"/>
    </xf>
    <xf numFmtId="0" fontId="19" fillId="9" borderId="178" xfId="2" quotePrefix="1" applyFont="1" applyFill="1" applyBorder="1" applyAlignment="1" applyProtection="1">
      <alignment horizontal="center" vertical="center"/>
    </xf>
    <xf numFmtId="0" fontId="27" fillId="9" borderId="2" xfId="2" applyFont="1" applyFill="1" applyBorder="1" applyAlignment="1" applyProtection="1">
      <alignment vertical="center"/>
    </xf>
    <xf numFmtId="7" fontId="21" fillId="9" borderId="4" xfId="2" applyNumberFormat="1" applyFont="1" applyFill="1" applyBorder="1" applyAlignment="1" applyProtection="1">
      <alignment vertical="center"/>
    </xf>
    <xf numFmtId="0" fontId="21" fillId="9" borderId="20" xfId="2" applyFont="1" applyFill="1" applyBorder="1" applyAlignment="1" applyProtection="1">
      <alignment horizontal="left" vertical="center" indent="1"/>
    </xf>
    <xf numFmtId="0" fontId="19" fillId="9" borderId="20" xfId="2" applyFont="1" applyFill="1" applyBorder="1" applyAlignment="1" applyProtection="1">
      <alignment vertical="center"/>
    </xf>
    <xf numFmtId="0" fontId="21" fillId="9" borderId="20" xfId="2" applyFont="1" applyFill="1" applyBorder="1" applyAlignment="1" applyProtection="1">
      <alignment vertical="center"/>
    </xf>
    <xf numFmtId="0" fontId="19" fillId="9" borderId="20" xfId="2" quotePrefix="1" applyFont="1" applyFill="1" applyBorder="1" applyAlignment="1" applyProtection="1">
      <alignment horizontal="center" vertical="center"/>
    </xf>
    <xf numFmtId="44" fontId="21" fillId="0" borderId="119" xfId="2" applyNumberFormat="1" applyFont="1" applyFill="1" applyBorder="1" applyAlignment="1" applyProtection="1">
      <alignment vertical="center"/>
      <protection locked="0"/>
    </xf>
    <xf numFmtId="44" fontId="21" fillId="9" borderId="113" xfId="2" applyNumberFormat="1" applyFont="1" applyFill="1" applyBorder="1" applyAlignment="1" applyProtection="1">
      <alignment horizontal="right" vertical="center"/>
      <protection locked="0"/>
    </xf>
    <xf numFmtId="44" fontId="21" fillId="9" borderId="114" xfId="2" applyNumberFormat="1" applyFont="1" applyFill="1" applyBorder="1" applyAlignment="1" applyProtection="1">
      <alignment horizontal="right" vertical="center"/>
      <protection locked="0"/>
    </xf>
    <xf numFmtId="44" fontId="19" fillId="9" borderId="0" xfId="2" applyNumberFormat="1" applyFont="1" applyFill="1" applyBorder="1" applyAlignment="1" applyProtection="1">
      <alignment vertical="center"/>
    </xf>
    <xf numFmtId="44" fontId="21" fillId="12" borderId="6" xfId="2" applyNumberFormat="1" applyFont="1" applyFill="1" applyBorder="1" applyAlignment="1" applyProtection="1">
      <alignment horizontal="right" vertical="center"/>
    </xf>
    <xf numFmtId="44" fontId="21" fillId="12" borderId="0" xfId="2" applyNumberFormat="1" applyFont="1" applyFill="1" applyBorder="1" applyAlignment="1" applyProtection="1">
      <alignment horizontal="right" vertical="center"/>
    </xf>
    <xf numFmtId="44" fontId="21" fillId="12" borderId="7" xfId="2" applyNumberFormat="1" applyFont="1" applyFill="1" applyBorder="1" applyAlignment="1" applyProtection="1">
      <alignment horizontal="right" vertical="center"/>
    </xf>
    <xf numFmtId="0" fontId="21" fillId="9" borderId="0" xfId="2" applyFont="1" applyFill="1" applyBorder="1" applyAlignment="1" applyProtection="1">
      <alignment horizontal="left" vertical="center"/>
    </xf>
    <xf numFmtId="0" fontId="19" fillId="10" borderId="213" xfId="2" applyNumberFormat="1" applyFont="1" applyFill="1" applyBorder="1" applyAlignment="1" applyProtection="1">
      <alignment vertical="center"/>
    </xf>
    <xf numFmtId="44" fontId="21" fillId="0" borderId="109" xfId="2" applyNumberFormat="1" applyFont="1" applyFill="1" applyBorder="1" applyAlignment="1" applyProtection="1">
      <alignment horizontal="right" vertical="center"/>
      <protection locked="0"/>
    </xf>
    <xf numFmtId="0" fontId="21" fillId="9" borderId="20" xfId="2" applyFont="1" applyFill="1" applyBorder="1" applyAlignment="1" applyProtection="1">
      <alignment horizontal="left" vertical="center"/>
    </xf>
    <xf numFmtId="0" fontId="19" fillId="10" borderId="214" xfId="2" applyNumberFormat="1" applyFont="1" applyFill="1" applyBorder="1" applyAlignment="1" applyProtection="1">
      <alignment vertical="center"/>
    </xf>
    <xf numFmtId="0" fontId="19" fillId="0" borderId="0" xfId="2" applyFont="1" applyFill="1" applyBorder="1" applyAlignment="1" applyProtection="1">
      <alignment horizontal="left" vertical="center"/>
    </xf>
    <xf numFmtId="0" fontId="59" fillId="9" borderId="0" xfId="2" applyFont="1" applyFill="1" applyBorder="1" applyAlignment="1" applyProtection="1">
      <alignment horizontal="left" vertical="center"/>
    </xf>
    <xf numFmtId="44" fontId="21" fillId="9" borderId="116" xfId="2" applyNumberFormat="1" applyFont="1" applyFill="1" applyBorder="1" applyAlignment="1" applyProtection="1">
      <alignment horizontal="right" vertical="center"/>
      <protection locked="0"/>
    </xf>
    <xf numFmtId="44" fontId="21" fillId="9" borderId="117" xfId="2" applyNumberFormat="1" applyFont="1" applyFill="1" applyBorder="1" applyAlignment="1" applyProtection="1">
      <alignment horizontal="right" vertical="center"/>
      <protection locked="0"/>
    </xf>
    <xf numFmtId="0" fontId="19" fillId="9" borderId="0" xfId="2" applyNumberFormat="1" applyFont="1" applyFill="1" applyBorder="1" applyAlignment="1" applyProtection="1">
      <alignment vertical="center"/>
    </xf>
    <xf numFmtId="44" fontId="21" fillId="10" borderId="120" xfId="2" applyNumberFormat="1" applyFont="1" applyFill="1" applyBorder="1" applyAlignment="1" applyProtection="1">
      <alignment horizontal="right" vertical="center"/>
    </xf>
    <xf numFmtId="44" fontId="21" fillId="10" borderId="121" xfId="2" applyNumberFormat="1" applyFont="1" applyFill="1" applyBorder="1" applyAlignment="1" applyProtection="1">
      <alignment horizontal="right" vertical="center"/>
    </xf>
    <xf numFmtId="44" fontId="21" fillId="10" borderId="122" xfId="2" applyNumberFormat="1" applyFont="1" applyFill="1" applyBorder="1" applyAlignment="1" applyProtection="1">
      <alignment horizontal="right" vertical="center"/>
    </xf>
    <xf numFmtId="5" fontId="19" fillId="9" borderId="185" xfId="2" applyNumberFormat="1" applyFont="1" applyFill="1" applyBorder="1" applyAlignment="1" applyProtection="1">
      <alignment vertical="center"/>
    </xf>
    <xf numFmtId="44" fontId="19" fillId="10" borderId="123" xfId="2" applyNumberFormat="1" applyFont="1" applyFill="1" applyBorder="1" applyAlignment="1" applyProtection="1">
      <alignment vertical="center"/>
    </xf>
    <xf numFmtId="44" fontId="19" fillId="10" borderId="124" xfId="2" applyNumberFormat="1" applyFont="1" applyFill="1" applyBorder="1" applyAlignment="1" applyProtection="1">
      <alignment vertical="center"/>
    </xf>
    <xf numFmtId="44" fontId="19" fillId="10" borderId="125" xfId="2" applyNumberFormat="1" applyFont="1" applyFill="1" applyBorder="1" applyAlignment="1" applyProtection="1">
      <alignment vertical="center"/>
    </xf>
    <xf numFmtId="0" fontId="4" fillId="24" borderId="0" xfId="2" applyFont="1" applyFill="1" applyBorder="1" applyProtection="1"/>
    <xf numFmtId="0" fontId="4" fillId="24" borderId="0" xfId="2" applyFont="1" applyFill="1"/>
    <xf numFmtId="44" fontId="21" fillId="0" borderId="43" xfId="2" applyNumberFormat="1" applyFont="1" applyFill="1" applyBorder="1" applyAlignment="1" applyProtection="1">
      <alignment horizontal="right" vertical="center"/>
      <protection locked="0"/>
    </xf>
    <xf numFmtId="44" fontId="21" fillId="0" borderId="36" xfId="2" applyNumberFormat="1" applyFont="1" applyFill="1" applyBorder="1" applyAlignment="1" applyProtection="1">
      <alignment horizontal="right" vertical="center"/>
      <protection locked="0"/>
    </xf>
    <xf numFmtId="44" fontId="21" fillId="0" borderId="44" xfId="2" applyNumberFormat="1" applyFont="1" applyFill="1" applyBorder="1" applyAlignment="1" applyProtection="1">
      <alignment horizontal="right" vertical="center"/>
      <protection locked="0"/>
    </xf>
    <xf numFmtId="44" fontId="21" fillId="0" borderId="198" xfId="2" applyNumberFormat="1" applyFont="1" applyFill="1" applyBorder="1" applyAlignment="1" applyProtection="1">
      <alignment horizontal="right" vertical="center"/>
      <protection locked="0"/>
    </xf>
    <xf numFmtId="44" fontId="21" fillId="0" borderId="184" xfId="2" applyNumberFormat="1" applyFont="1" applyFill="1" applyBorder="1" applyAlignment="1" applyProtection="1">
      <alignment horizontal="right" vertical="center"/>
      <protection locked="0"/>
    </xf>
    <xf numFmtId="44" fontId="21" fillId="0" borderId="199" xfId="2" applyNumberFormat="1" applyFont="1" applyFill="1" applyBorder="1" applyAlignment="1" applyProtection="1">
      <alignment horizontal="right" vertical="center"/>
      <protection locked="0"/>
    </xf>
    <xf numFmtId="44" fontId="21" fillId="0" borderId="200" xfId="2" applyNumberFormat="1" applyFont="1" applyFill="1" applyBorder="1" applyAlignment="1" applyProtection="1">
      <alignment horizontal="right" vertical="center"/>
      <protection locked="0"/>
    </xf>
    <xf numFmtId="44" fontId="21" fillId="0" borderId="201" xfId="2" applyNumberFormat="1" applyFont="1" applyFill="1" applyBorder="1" applyAlignment="1" applyProtection="1">
      <alignment horizontal="right" vertical="center"/>
      <protection locked="0"/>
    </xf>
    <xf numFmtId="44" fontId="21" fillId="0" borderId="162" xfId="2" applyNumberFormat="1" applyFont="1" applyFill="1" applyBorder="1" applyAlignment="1" applyProtection="1">
      <alignment horizontal="right" vertical="center"/>
      <protection locked="0"/>
    </xf>
    <xf numFmtId="44" fontId="21" fillId="0" borderId="202" xfId="2" applyNumberFormat="1" applyFont="1" applyFill="1" applyBorder="1" applyAlignment="1" applyProtection="1">
      <alignment horizontal="right" vertical="center"/>
      <protection locked="0"/>
    </xf>
    <xf numFmtId="44" fontId="21" fillId="0" borderId="203" xfId="2" applyNumberFormat="1" applyFont="1" applyFill="1" applyBorder="1" applyAlignment="1" applyProtection="1">
      <alignment horizontal="right" vertical="center"/>
      <protection locked="0"/>
    </xf>
    <xf numFmtId="44" fontId="21" fillId="0" borderId="204" xfId="2" applyNumberFormat="1" applyFont="1" applyFill="1" applyBorder="1" applyAlignment="1" applyProtection="1">
      <alignment horizontal="right" vertical="center"/>
      <protection locked="0"/>
    </xf>
    <xf numFmtId="44" fontId="21" fillId="10" borderId="78" xfId="2" applyNumberFormat="1" applyFont="1" applyFill="1" applyBorder="1" applyAlignment="1" applyProtection="1">
      <alignment horizontal="right" vertical="center"/>
    </xf>
    <xf numFmtId="44" fontId="21" fillId="10" borderId="79" xfId="2" applyNumberFormat="1" applyFont="1" applyFill="1" applyBorder="1" applyAlignment="1" applyProtection="1">
      <alignment horizontal="right" vertical="center"/>
    </xf>
    <xf numFmtId="44" fontId="21" fillId="10" borderId="205" xfId="2" applyNumberFormat="1" applyFont="1" applyFill="1" applyBorder="1" applyAlignment="1" applyProtection="1">
      <alignment horizontal="right" vertical="center"/>
    </xf>
    <xf numFmtId="44" fontId="21" fillId="10" borderId="101" xfId="2" applyNumberFormat="1" applyFont="1" applyFill="1" applyBorder="1" applyAlignment="1" applyProtection="1">
      <alignment horizontal="right" vertical="center"/>
    </xf>
    <xf numFmtId="44" fontId="21" fillId="10" borderId="126" xfId="2" applyNumberFormat="1" applyFont="1" applyFill="1" applyBorder="1" applyAlignment="1" applyProtection="1">
      <alignment horizontal="right" vertical="center"/>
    </xf>
    <xf numFmtId="44" fontId="21" fillId="10" borderId="102" xfId="2" applyNumberFormat="1" applyFont="1" applyFill="1" applyBorder="1" applyAlignment="1" applyProtection="1">
      <alignment horizontal="right" vertical="center"/>
    </xf>
    <xf numFmtId="0" fontId="19" fillId="10" borderId="131" xfId="2" applyNumberFormat="1" applyFont="1" applyFill="1" applyBorder="1" applyAlignment="1" applyProtection="1">
      <alignment vertical="center"/>
    </xf>
    <xf numFmtId="0" fontId="19" fillId="10" borderId="132" xfId="2" applyNumberFormat="1" applyFont="1" applyFill="1" applyBorder="1" applyAlignment="1" applyProtection="1">
      <alignment vertical="center"/>
    </xf>
    <xf numFmtId="0" fontId="19" fillId="10" borderId="134" xfId="2" applyNumberFormat="1" applyFont="1" applyFill="1" applyBorder="1" applyAlignment="1" applyProtection="1">
      <alignment vertical="center"/>
    </xf>
    <xf numFmtId="0" fontId="4" fillId="9" borderId="0" xfId="2" applyFont="1" applyFill="1" applyProtection="1"/>
    <xf numFmtId="0" fontId="4" fillId="0" borderId="0" xfId="2" applyFont="1" applyBorder="1"/>
    <xf numFmtId="0" fontId="19" fillId="10" borderId="32" xfId="2" applyFont="1" applyFill="1" applyBorder="1" applyAlignment="1" applyProtection="1">
      <alignment horizontal="center" vertical="center"/>
    </xf>
    <xf numFmtId="0" fontId="19" fillId="10" borderId="27" xfId="2" applyFont="1" applyFill="1" applyBorder="1" applyAlignment="1" applyProtection="1">
      <alignment horizontal="center" vertical="center"/>
    </xf>
    <xf numFmtId="44" fontId="21" fillId="9" borderId="109" xfId="2" applyNumberFormat="1" applyFont="1" applyFill="1" applyBorder="1" applyAlignment="1" applyProtection="1">
      <alignment vertical="center"/>
      <protection locked="0"/>
    </xf>
    <xf numFmtId="0" fontId="19" fillId="9" borderId="88" xfId="2" applyFont="1" applyFill="1" applyBorder="1" applyAlignment="1" applyProtection="1">
      <alignment vertical="center"/>
    </xf>
    <xf numFmtId="44" fontId="19" fillId="10" borderId="209" xfId="2" applyNumberFormat="1" applyFont="1" applyFill="1" applyBorder="1" applyAlignment="1" applyProtection="1">
      <alignment vertical="center"/>
    </xf>
    <xf numFmtId="44" fontId="19" fillId="10" borderId="210" xfId="2" applyNumberFormat="1" applyFont="1" applyFill="1" applyBorder="1" applyAlignment="1" applyProtection="1">
      <alignment vertical="center"/>
    </xf>
    <xf numFmtId="44" fontId="19" fillId="10" borderId="211" xfId="2" applyNumberFormat="1" applyFont="1" applyFill="1" applyBorder="1" applyAlignment="1" applyProtection="1">
      <alignment vertical="center"/>
    </xf>
    <xf numFmtId="44" fontId="19" fillId="0" borderId="115" xfId="2" applyNumberFormat="1" applyFont="1" applyFill="1" applyBorder="1" applyAlignment="1" applyProtection="1">
      <alignment vertical="center"/>
      <protection locked="0"/>
    </xf>
    <xf numFmtId="44" fontId="21" fillId="10" borderId="115" xfId="2" applyNumberFormat="1" applyFont="1" applyFill="1" applyBorder="1" applyAlignment="1" applyProtection="1">
      <alignment vertical="center"/>
    </xf>
    <xf numFmtId="44" fontId="63" fillId="9" borderId="115" xfId="2" applyNumberFormat="1" applyFont="1" applyFill="1" applyBorder="1" applyAlignment="1" applyProtection="1">
      <alignment vertical="center"/>
      <protection locked="0"/>
    </xf>
    <xf numFmtId="44" fontId="63" fillId="9" borderId="116" xfId="2" applyNumberFormat="1" applyFont="1" applyFill="1" applyBorder="1" applyAlignment="1" applyProtection="1">
      <alignment vertical="center"/>
      <protection locked="0"/>
    </xf>
    <xf numFmtId="44" fontId="63" fillId="9" borderId="160" xfId="2" applyNumberFormat="1" applyFont="1" applyFill="1" applyBorder="1" applyAlignment="1" applyProtection="1">
      <alignment vertical="center"/>
      <protection locked="0"/>
    </xf>
    <xf numFmtId="44" fontId="19" fillId="10" borderId="81" xfId="2" applyNumberFormat="1" applyFont="1" applyFill="1" applyBorder="1" applyAlignment="1" applyProtection="1">
      <alignment vertical="center"/>
    </xf>
    <xf numFmtId="0" fontId="4" fillId="0" borderId="96" xfId="2" applyFont="1" applyBorder="1"/>
    <xf numFmtId="0" fontId="21" fillId="9" borderId="179" xfId="2" applyFont="1" applyFill="1" applyBorder="1" applyAlignment="1" applyProtection="1">
      <alignment vertical="center"/>
    </xf>
    <xf numFmtId="44" fontId="21" fillId="9" borderId="103" xfId="2" applyNumberFormat="1" applyFont="1" applyFill="1" applyBorder="1" applyAlignment="1" applyProtection="1">
      <alignment horizontal="right" vertical="center"/>
      <protection locked="0"/>
    </xf>
    <xf numFmtId="0" fontId="21" fillId="9" borderId="180" xfId="2" applyFont="1" applyFill="1" applyBorder="1" applyAlignment="1" applyProtection="1">
      <alignment vertical="center"/>
    </xf>
    <xf numFmtId="44" fontId="21" fillId="10" borderId="222" xfId="2" applyNumberFormat="1" applyFont="1" applyFill="1" applyBorder="1" applyAlignment="1" applyProtection="1">
      <alignment horizontal="right" vertical="center"/>
    </xf>
    <xf numFmtId="44" fontId="21" fillId="9" borderId="109" xfId="2" applyNumberFormat="1" applyFont="1" applyFill="1" applyBorder="1" applyAlignment="1" applyProtection="1">
      <alignment horizontal="right" vertical="center"/>
      <protection locked="0"/>
    </xf>
    <xf numFmtId="44" fontId="21" fillId="9" borderId="115" xfId="2" applyNumberFormat="1" applyFont="1" applyFill="1" applyBorder="1" applyAlignment="1" applyProtection="1">
      <alignment horizontal="right" vertical="center"/>
      <protection locked="0"/>
    </xf>
    <xf numFmtId="0" fontId="4" fillId="9" borderId="96" xfId="2" applyFill="1" applyBorder="1"/>
    <xf numFmtId="0" fontId="4" fillId="9" borderId="0" xfId="2" applyFill="1" applyBorder="1"/>
    <xf numFmtId="0" fontId="4" fillId="9" borderId="97" xfId="2" applyFill="1" applyBorder="1"/>
    <xf numFmtId="0" fontId="19" fillId="10" borderId="82" xfId="2" applyFont="1" applyFill="1" applyBorder="1" applyAlignment="1" applyProtection="1">
      <alignment horizontal="center" vertical="center"/>
    </xf>
    <xf numFmtId="0" fontId="19" fillId="10" borderId="18" xfId="2" applyFont="1" applyFill="1" applyBorder="1" applyAlignment="1" applyProtection="1">
      <alignment horizontal="center" vertical="center"/>
    </xf>
    <xf numFmtId="0" fontId="19" fillId="10" borderId="31" xfId="2" applyFont="1" applyFill="1" applyBorder="1" applyAlignment="1" applyProtection="1">
      <alignment horizontal="center" vertical="center"/>
    </xf>
    <xf numFmtId="44" fontId="21" fillId="0" borderId="126" xfId="2" applyNumberFormat="1" applyFont="1" applyFill="1" applyBorder="1" applyAlignment="1" applyProtection="1">
      <alignment vertical="center"/>
      <protection locked="0"/>
    </xf>
    <xf numFmtId="44" fontId="21" fillId="0" borderId="102" xfId="2" applyNumberFormat="1" applyFont="1" applyFill="1" applyBorder="1" applyAlignment="1" applyProtection="1">
      <alignment vertical="center"/>
      <protection locked="0"/>
    </xf>
    <xf numFmtId="44" fontId="21" fillId="0" borderId="112" xfId="2" applyNumberFormat="1" applyFont="1" applyFill="1" applyBorder="1" applyAlignment="1" applyProtection="1">
      <alignment vertical="center"/>
      <protection locked="0"/>
    </xf>
    <xf numFmtId="44" fontId="21" fillId="0" borderId="104" xfId="2" applyNumberFormat="1" applyFont="1" applyFill="1" applyBorder="1" applyAlignment="1" applyProtection="1">
      <alignment vertical="center"/>
      <protection locked="0"/>
    </xf>
    <xf numFmtId="44" fontId="21" fillId="0" borderId="118" xfId="2" applyNumberFormat="1" applyFont="1" applyFill="1" applyBorder="1" applyAlignment="1" applyProtection="1">
      <alignment vertical="center"/>
      <protection locked="0"/>
    </xf>
    <xf numFmtId="44" fontId="21" fillId="0" borderId="106" xfId="2" applyNumberFormat="1" applyFont="1" applyFill="1" applyBorder="1" applyAlignment="1" applyProtection="1">
      <alignment vertical="center"/>
      <protection locked="0"/>
    </xf>
    <xf numFmtId="44" fontId="21" fillId="10" borderId="223" xfId="2" applyNumberFormat="1" applyFont="1" applyFill="1" applyBorder="1" applyAlignment="1" applyProtection="1">
      <alignment horizontal="right" vertical="center"/>
    </xf>
    <xf numFmtId="44" fontId="21" fillId="10" borderId="224" xfId="2" applyNumberFormat="1" applyFont="1" applyFill="1" applyBorder="1" applyAlignment="1" applyProtection="1">
      <alignment horizontal="right" vertical="center"/>
    </xf>
    <xf numFmtId="44" fontId="21" fillId="10" borderId="225" xfId="2" applyNumberFormat="1" applyFont="1" applyFill="1" applyBorder="1" applyAlignment="1" applyProtection="1">
      <alignment horizontal="right" vertical="center"/>
    </xf>
    <xf numFmtId="0" fontId="19" fillId="10" borderId="226" xfId="2" applyNumberFormat="1" applyFont="1" applyFill="1" applyBorder="1" applyAlignment="1" applyProtection="1">
      <alignment vertical="center"/>
    </xf>
    <xf numFmtId="0" fontId="19" fillId="10" borderId="172" xfId="2" applyNumberFormat="1" applyFont="1" applyFill="1" applyBorder="1" applyAlignment="1" applyProtection="1">
      <alignment vertical="center"/>
    </xf>
    <xf numFmtId="0" fontId="19" fillId="10" borderId="171" xfId="2" applyNumberFormat="1" applyFont="1" applyFill="1" applyBorder="1" applyAlignment="1" applyProtection="1">
      <alignment vertical="center"/>
    </xf>
    <xf numFmtId="0" fontId="4" fillId="9" borderId="98" xfId="2" applyFont="1" applyFill="1" applyBorder="1"/>
    <xf numFmtId="0" fontId="24" fillId="9" borderId="99" xfId="2" applyFont="1" applyFill="1" applyBorder="1" applyAlignment="1" applyProtection="1">
      <alignment vertical="center"/>
    </xf>
    <xf numFmtId="0" fontId="19" fillId="9" borderId="99" xfId="2" applyNumberFormat="1" applyFont="1" applyFill="1" applyBorder="1" applyAlignment="1" applyProtection="1">
      <alignment vertical="center"/>
    </xf>
    <xf numFmtId="0" fontId="4" fillId="9" borderId="99" xfId="2" applyFont="1" applyFill="1" applyBorder="1"/>
    <xf numFmtId="0" fontId="4" fillId="0" borderId="227" xfId="2" applyFont="1" applyBorder="1"/>
    <xf numFmtId="0" fontId="4" fillId="9" borderId="227" xfId="2" applyFont="1" applyFill="1" applyBorder="1"/>
    <xf numFmtId="0" fontId="4" fillId="9" borderId="100" xfId="2" applyFont="1" applyFill="1" applyBorder="1"/>
    <xf numFmtId="0" fontId="4" fillId="9" borderId="99" xfId="2" applyFont="1" applyFill="1" applyBorder="1" applyProtection="1"/>
    <xf numFmtId="0" fontId="4" fillId="0" borderId="99" xfId="2" applyFont="1" applyBorder="1"/>
    <xf numFmtId="0" fontId="4" fillId="9" borderId="93" xfId="2" applyFont="1" applyFill="1" applyBorder="1"/>
    <xf numFmtId="0" fontId="4" fillId="9" borderId="94" xfId="2" applyFont="1" applyFill="1" applyBorder="1" applyProtection="1"/>
    <xf numFmtId="0" fontId="4" fillId="9" borderId="94" xfId="2" applyFont="1" applyFill="1" applyBorder="1"/>
    <xf numFmtId="0" fontId="4" fillId="9" borderId="95" xfId="2" applyFont="1" applyFill="1" applyBorder="1"/>
    <xf numFmtId="0" fontId="24" fillId="11" borderId="0" xfId="2" applyFont="1" applyFill="1" applyBorder="1" applyAlignment="1" applyProtection="1">
      <alignment vertical="center"/>
    </xf>
    <xf numFmtId="0" fontId="20" fillId="11" borderId="0" xfId="2" applyFont="1" applyFill="1" applyBorder="1" applyAlignment="1" applyProtection="1">
      <alignment horizontal="left" vertical="center"/>
    </xf>
    <xf numFmtId="0" fontId="21" fillId="11" borderId="0" xfId="2" applyFont="1" applyFill="1" applyAlignment="1" applyProtection="1">
      <alignment vertical="center"/>
    </xf>
    <xf numFmtId="0" fontId="20" fillId="11" borderId="0" xfId="2" applyFont="1" applyFill="1" applyBorder="1" applyAlignment="1" applyProtection="1">
      <alignment horizontal="right" vertical="center"/>
    </xf>
    <xf numFmtId="0" fontId="24" fillId="34" borderId="0" xfId="2" applyFont="1" applyFill="1" applyBorder="1" applyAlignment="1" applyProtection="1">
      <alignment vertical="center"/>
    </xf>
    <xf numFmtId="0" fontId="20" fillId="34" borderId="0" xfId="2" applyFont="1" applyFill="1" applyBorder="1" applyAlignment="1" applyProtection="1">
      <alignment horizontal="left" vertical="center"/>
    </xf>
    <xf numFmtId="0" fontId="20" fillId="34" borderId="0" xfId="2" applyFont="1" applyFill="1" applyBorder="1" applyAlignment="1" applyProtection="1">
      <alignment horizontal="right" vertical="center"/>
    </xf>
    <xf numFmtId="0" fontId="21" fillId="11" borderId="0" xfId="2" applyFont="1" applyFill="1" applyBorder="1" applyAlignment="1" applyProtection="1">
      <alignment vertical="center"/>
    </xf>
    <xf numFmtId="0" fontId="68" fillId="9" borderId="0" xfId="0" applyFont="1" applyFill="1" applyBorder="1" applyAlignment="1"/>
    <xf numFmtId="0" fontId="4" fillId="9" borderId="229" xfId="2" applyFont="1" applyFill="1" applyBorder="1"/>
    <xf numFmtId="0" fontId="19" fillId="10" borderId="40" xfId="2" applyFont="1" applyFill="1" applyBorder="1" applyAlignment="1" applyProtection="1">
      <alignment horizontal="center" vertical="center" wrapText="1"/>
    </xf>
    <xf numFmtId="0" fontId="4" fillId="9" borderId="175" xfId="0" applyFont="1" applyFill="1" applyBorder="1" applyProtection="1"/>
    <xf numFmtId="0" fontId="4" fillId="9" borderId="56" xfId="0" applyFont="1" applyFill="1" applyBorder="1" applyProtection="1"/>
    <xf numFmtId="44" fontId="4" fillId="9" borderId="0" xfId="0" applyNumberFormat="1" applyFont="1" applyFill="1" applyProtection="1"/>
    <xf numFmtId="0" fontId="21" fillId="9" borderId="234" xfId="0" applyFont="1" applyFill="1" applyBorder="1" applyAlignment="1" applyProtection="1">
      <alignment vertical="center"/>
    </xf>
    <xf numFmtId="0" fontId="68" fillId="9" borderId="4" xfId="0" applyFont="1" applyFill="1" applyBorder="1" applyAlignment="1"/>
    <xf numFmtId="44" fontId="4" fillId="9" borderId="101" xfId="0" applyNumberFormat="1" applyFont="1" applyFill="1" applyBorder="1" applyProtection="1"/>
    <xf numFmtId="44" fontId="4" fillId="9" borderId="126" xfId="0" applyNumberFormat="1" applyFont="1" applyFill="1" applyBorder="1" applyProtection="1"/>
    <xf numFmtId="44" fontId="4" fillId="9" borderId="102" xfId="0" applyNumberFormat="1" applyFont="1" applyFill="1" applyBorder="1" applyProtection="1"/>
    <xf numFmtId="44" fontId="4" fillId="9" borderId="123" xfId="0" applyNumberFormat="1" applyFont="1" applyFill="1" applyBorder="1" applyProtection="1"/>
    <xf numFmtId="44" fontId="4" fillId="9" borderId="124" xfId="0" applyNumberFormat="1" applyFont="1" applyFill="1" applyBorder="1" applyProtection="1"/>
    <xf numFmtId="44" fontId="4" fillId="9" borderId="125" xfId="0" applyNumberFormat="1" applyFont="1" applyFill="1" applyBorder="1" applyProtection="1"/>
    <xf numFmtId="44" fontId="4" fillId="9" borderId="120" xfId="0" applyNumberFormat="1" applyFont="1" applyFill="1" applyBorder="1" applyProtection="1"/>
    <xf numFmtId="44" fontId="4" fillId="9" borderId="121" xfId="0" applyNumberFormat="1" applyFont="1" applyFill="1" applyBorder="1" applyProtection="1"/>
    <xf numFmtId="44" fontId="4" fillId="9" borderId="122" xfId="0" applyNumberFormat="1" applyFont="1" applyFill="1" applyBorder="1" applyProtection="1"/>
    <xf numFmtId="44" fontId="21" fillId="9" borderId="101" xfId="0" applyNumberFormat="1" applyFont="1" applyFill="1" applyBorder="1" applyAlignment="1" applyProtection="1">
      <alignment horizontal="right" vertical="center"/>
    </xf>
    <xf numFmtId="44" fontId="21" fillId="9" borderId="126" xfId="0" applyNumberFormat="1" applyFont="1" applyFill="1" applyBorder="1" applyAlignment="1" applyProtection="1">
      <alignment horizontal="right" vertical="center"/>
    </xf>
    <xf numFmtId="44" fontId="21" fillId="9" borderId="102" xfId="0" applyNumberFormat="1" applyFont="1" applyFill="1" applyBorder="1" applyAlignment="1" applyProtection="1">
      <alignment horizontal="right" vertical="center"/>
    </xf>
    <xf numFmtId="44" fontId="19" fillId="9" borderId="103" xfId="0" applyNumberFormat="1" applyFont="1" applyFill="1" applyBorder="1" applyAlignment="1" applyProtection="1">
      <alignment vertical="center"/>
    </xf>
    <xf numFmtId="44" fontId="19" fillId="9" borderId="112" xfId="0" applyNumberFormat="1" applyFont="1" applyFill="1" applyBorder="1" applyAlignment="1" applyProtection="1">
      <alignment vertical="center"/>
    </xf>
    <xf numFmtId="44" fontId="19" fillId="9" borderId="104" xfId="0" applyNumberFormat="1" applyFont="1" applyFill="1" applyBorder="1" applyAlignment="1" applyProtection="1">
      <alignment vertical="center"/>
    </xf>
    <xf numFmtId="44" fontId="19" fillId="9" borderId="131" xfId="0" applyNumberFormat="1" applyFont="1" applyFill="1" applyBorder="1" applyAlignment="1" applyProtection="1">
      <alignment vertical="center"/>
    </xf>
    <xf numFmtId="44" fontId="19" fillId="9" borderId="132" xfId="0" applyNumberFormat="1" applyFont="1" applyFill="1" applyBorder="1" applyAlignment="1" applyProtection="1">
      <alignment vertical="center"/>
    </xf>
    <xf numFmtId="44" fontId="19" fillId="9" borderId="134" xfId="0" applyNumberFormat="1" applyFont="1" applyFill="1" applyBorder="1" applyAlignment="1" applyProtection="1">
      <alignment vertical="center"/>
    </xf>
    <xf numFmtId="44" fontId="19" fillId="9" borderId="106" xfId="0" applyNumberFormat="1" applyFont="1" applyFill="1" applyBorder="1" applyAlignment="1" applyProtection="1">
      <alignment vertical="center"/>
    </xf>
    <xf numFmtId="0" fontId="24" fillId="0" borderId="56" xfId="2" applyFont="1" applyFill="1" applyBorder="1" applyAlignment="1" applyProtection="1">
      <alignment horizontal="center"/>
    </xf>
    <xf numFmtId="0" fontId="24" fillId="0" borderId="56" xfId="2" applyFont="1" applyFill="1" applyBorder="1" applyAlignment="1" applyProtection="1">
      <alignment horizontal="center" vertical="center"/>
    </xf>
    <xf numFmtId="9" fontId="4" fillId="9" borderId="0" xfId="66" applyFont="1" applyFill="1" applyBorder="1"/>
    <xf numFmtId="0" fontId="4" fillId="9" borderId="235" xfId="2" applyFont="1" applyFill="1" applyBorder="1"/>
    <xf numFmtId="0" fontId="24" fillId="9" borderId="0" xfId="2" applyFont="1" applyFill="1" applyBorder="1" applyAlignment="1" applyProtection="1">
      <alignment horizontal="center" vertical="center"/>
    </xf>
    <xf numFmtId="0" fontId="19" fillId="10" borderId="32" xfId="2" applyFont="1" applyFill="1" applyBorder="1" applyAlignment="1" applyProtection="1">
      <alignment horizontal="center" vertical="center" wrapText="1"/>
    </xf>
    <xf numFmtId="0" fontId="19" fillId="10" borderId="236" xfId="2" applyNumberFormat="1" applyFont="1" applyFill="1" applyBorder="1" applyAlignment="1" applyProtection="1">
      <alignment vertical="center"/>
    </xf>
    <xf numFmtId="0" fontId="19" fillId="10" borderId="232" xfId="2" applyNumberFormat="1" applyFont="1" applyFill="1" applyBorder="1" applyAlignment="1" applyProtection="1">
      <alignment vertical="center"/>
    </xf>
    <xf numFmtId="0" fontId="19" fillId="10" borderId="233" xfId="2" applyNumberFormat="1" applyFont="1" applyFill="1" applyBorder="1" applyAlignment="1" applyProtection="1">
      <alignment vertical="center"/>
    </xf>
    <xf numFmtId="0" fontId="24" fillId="9" borderId="56" xfId="2" applyFont="1" applyFill="1" applyBorder="1" applyAlignment="1" applyProtection="1">
      <alignment horizontal="center"/>
    </xf>
    <xf numFmtId="0" fontId="21" fillId="9" borderId="237" xfId="2" applyFont="1" applyFill="1" applyBorder="1" applyAlignment="1" applyProtection="1">
      <alignment vertical="center"/>
    </xf>
    <xf numFmtId="0" fontId="21" fillId="9" borderId="229" xfId="2" applyFont="1" applyFill="1" applyBorder="1" applyAlignment="1" applyProtection="1">
      <alignment vertical="center"/>
    </xf>
    <xf numFmtId="0" fontId="21" fillId="9" borderId="153" xfId="2" applyFont="1" applyFill="1" applyBorder="1" applyAlignment="1" applyProtection="1">
      <alignment horizontal="left" vertical="center"/>
    </xf>
    <xf numFmtId="0" fontId="19" fillId="9" borderId="153" xfId="2" applyFont="1" applyFill="1" applyBorder="1" applyAlignment="1" applyProtection="1">
      <alignment vertical="center"/>
    </xf>
    <xf numFmtId="0" fontId="21" fillId="9" borderId="154" xfId="2" applyFont="1" applyFill="1" applyBorder="1" applyAlignment="1" applyProtection="1">
      <alignment vertical="center"/>
    </xf>
    <xf numFmtId="0" fontId="4" fillId="9" borderId="237" xfId="2" applyFont="1" applyFill="1" applyBorder="1"/>
    <xf numFmtId="0" fontId="21" fillId="9" borderId="153" xfId="2" applyFont="1" applyFill="1" applyBorder="1" applyAlignment="1" applyProtection="1">
      <alignment horizontal="left" vertical="center" indent="1"/>
    </xf>
    <xf numFmtId="0" fontId="4" fillId="9" borderId="153" xfId="2" applyFont="1" applyFill="1" applyBorder="1"/>
    <xf numFmtId="0" fontId="4" fillId="9" borderId="154" xfId="2" applyFont="1" applyFill="1" applyBorder="1"/>
    <xf numFmtId="0" fontId="21" fillId="9" borderId="151" xfId="2" applyFont="1" applyFill="1" applyBorder="1" applyAlignment="1" applyProtection="1">
      <alignment horizontal="left" vertical="center" indent="1"/>
    </xf>
    <xf numFmtId="0" fontId="21" fillId="9" borderId="151" xfId="2" applyFont="1" applyFill="1" applyBorder="1" applyAlignment="1" applyProtection="1">
      <alignment vertical="center"/>
    </xf>
    <xf numFmtId="0" fontId="4" fillId="9" borderId="151" xfId="2" applyFont="1" applyFill="1" applyBorder="1"/>
    <xf numFmtId="0" fontId="4" fillId="9" borderId="145" xfId="2" applyFont="1" applyFill="1" applyBorder="1"/>
    <xf numFmtId="0" fontId="19" fillId="9" borderId="151" xfId="2" applyFont="1" applyFill="1" applyBorder="1" applyAlignment="1" applyProtection="1">
      <alignment vertical="center"/>
    </xf>
    <xf numFmtId="0" fontId="17" fillId="9" borderId="153" xfId="2" applyFont="1" applyFill="1" applyBorder="1" applyAlignment="1" applyProtection="1">
      <alignment vertical="center"/>
    </xf>
    <xf numFmtId="41" fontId="34" fillId="0" borderId="135" xfId="0" applyNumberFormat="1" applyFont="1" applyFill="1" applyBorder="1" applyAlignment="1" applyProtection="1">
      <alignment vertical="center"/>
      <protection locked="0"/>
    </xf>
    <xf numFmtId="41" fontId="34" fillId="0" borderId="136" xfId="0" applyNumberFormat="1" applyFont="1" applyFill="1" applyBorder="1" applyAlignment="1" applyProtection="1">
      <alignment vertical="center"/>
      <protection locked="0"/>
    </xf>
    <xf numFmtId="0" fontId="21" fillId="6" borderId="0" xfId="0" applyFont="1" applyFill="1" applyBorder="1" applyAlignment="1" applyProtection="1">
      <alignment horizontal="left" vertical="center"/>
    </xf>
    <xf numFmtId="0" fontId="36" fillId="0" borderId="0" xfId="0" applyFont="1" applyProtection="1"/>
    <xf numFmtId="5" fontId="55" fillId="0" borderId="0" xfId="0" applyNumberFormat="1" applyFont="1" applyFill="1" applyBorder="1" applyAlignment="1" applyProtection="1">
      <alignment vertical="center"/>
    </xf>
    <xf numFmtId="3" fontId="34" fillId="0" borderId="0" xfId="0" applyNumberFormat="1" applyFont="1" applyBorder="1" applyProtection="1"/>
    <xf numFmtId="0" fontId="34" fillId="0" borderId="0" xfId="0" applyFont="1" applyBorder="1" applyProtection="1"/>
    <xf numFmtId="5" fontId="34" fillId="0" borderId="0" xfId="0" applyNumberFormat="1" applyFont="1" applyFill="1" applyBorder="1" applyProtection="1"/>
    <xf numFmtId="3" fontId="34" fillId="0" borderId="0" xfId="0" applyNumberFormat="1" applyFont="1" applyFill="1" applyBorder="1" applyProtection="1"/>
    <xf numFmtId="0" fontId="36" fillId="0" borderId="0" xfId="0" applyFont="1" applyAlignment="1" applyProtection="1">
      <alignment horizontal="left" indent="1"/>
    </xf>
    <xf numFmtId="3" fontId="74" fillId="0" borderId="0" xfId="0" applyNumberFormat="1" applyFont="1" applyFill="1" applyBorder="1" applyAlignment="1" applyProtection="1">
      <alignment horizontal="right" vertical="center"/>
    </xf>
    <xf numFmtId="0" fontId="36" fillId="0" borderId="0" xfId="0" applyFont="1" applyFill="1" applyAlignment="1" applyProtection="1">
      <alignment vertical="center"/>
    </xf>
    <xf numFmtId="9" fontId="36" fillId="0" borderId="0" xfId="0" applyNumberFormat="1" applyFont="1" applyFill="1" applyAlignment="1" applyProtection="1">
      <alignment vertical="center"/>
    </xf>
    <xf numFmtId="164" fontId="36" fillId="0" borderId="0" xfId="0" applyNumberFormat="1" applyFont="1" applyFill="1" applyBorder="1" applyAlignment="1" applyProtection="1">
      <alignment horizontal="left" vertical="center"/>
    </xf>
    <xf numFmtId="0" fontId="36" fillId="0" borderId="0" xfId="0" applyFont="1" applyProtection="1">
      <protection locked="0"/>
    </xf>
    <xf numFmtId="0" fontId="36" fillId="0" borderId="0" xfId="0" applyFont="1" applyBorder="1" applyProtection="1">
      <protection locked="0"/>
    </xf>
    <xf numFmtId="0" fontId="0" fillId="0" borderId="0" xfId="0" applyProtection="1">
      <protection locked="0"/>
    </xf>
    <xf numFmtId="0" fontId="0" fillId="0" borderId="0" xfId="0" applyBorder="1" applyProtection="1">
      <protection locked="0"/>
    </xf>
    <xf numFmtId="42" fontId="34" fillId="17" borderId="142" xfId="0" applyNumberFormat="1" applyFont="1" applyFill="1" applyBorder="1" applyAlignment="1" applyProtection="1">
      <alignment vertical="center"/>
      <protection locked="0"/>
    </xf>
    <xf numFmtId="42" fontId="34" fillId="17" borderId="127" xfId="0" applyNumberFormat="1" applyFont="1" applyFill="1" applyBorder="1" applyAlignment="1" applyProtection="1">
      <alignment vertical="center"/>
      <protection locked="0"/>
    </xf>
    <xf numFmtId="42" fontId="34" fillId="17" borderId="128" xfId="0" applyNumberFormat="1" applyFont="1" applyFill="1" applyBorder="1" applyAlignment="1" applyProtection="1">
      <alignment vertical="center"/>
      <protection locked="0"/>
    </xf>
    <xf numFmtId="0" fontId="38" fillId="0" borderId="0" xfId="0" applyFont="1" applyBorder="1" applyAlignment="1" applyProtection="1">
      <alignment vertical="center"/>
      <protection locked="0"/>
    </xf>
    <xf numFmtId="5" fontId="77" fillId="0" borderId="0" xfId="0" applyNumberFormat="1" applyFont="1" applyFill="1" applyBorder="1" applyAlignment="1" applyProtection="1">
      <alignment horizontal="center" vertical="center"/>
      <protection locked="0"/>
    </xf>
    <xf numFmtId="0" fontId="36" fillId="0" borderId="0" xfId="0" applyFont="1" applyAlignment="1" applyProtection="1">
      <alignment vertical="center"/>
      <protection locked="0"/>
    </xf>
    <xf numFmtId="42" fontId="34" fillId="17" borderId="141" xfId="0" applyNumberFormat="1" applyFont="1" applyFill="1" applyBorder="1" applyAlignment="1" applyProtection="1">
      <alignment vertical="center"/>
      <protection locked="0"/>
    </xf>
    <xf numFmtId="42" fontId="34" fillId="17" borderId="137" xfId="0" applyNumberFormat="1" applyFont="1" applyFill="1" applyBorder="1" applyAlignment="1" applyProtection="1">
      <alignment vertical="center"/>
      <protection locked="0"/>
    </xf>
    <xf numFmtId="9" fontId="4" fillId="11" borderId="228" xfId="66" applyFont="1" applyFill="1" applyBorder="1" applyProtection="1">
      <protection locked="0"/>
    </xf>
    <xf numFmtId="9" fontId="4" fillId="11" borderId="229" xfId="66" applyFont="1" applyFill="1" applyBorder="1" applyProtection="1">
      <protection locked="0"/>
    </xf>
    <xf numFmtId="9" fontId="4" fillId="11" borderId="230" xfId="66" applyFont="1" applyFill="1" applyBorder="1" applyProtection="1">
      <protection locked="0"/>
    </xf>
    <xf numFmtId="9" fontId="4" fillId="11" borderId="231" xfId="66" applyFont="1" applyFill="1" applyBorder="1" applyProtection="1">
      <protection locked="0"/>
    </xf>
    <xf numFmtId="9" fontId="21" fillId="11" borderId="232" xfId="66" applyFont="1" applyFill="1" applyBorder="1" applyAlignment="1" applyProtection="1">
      <alignment vertical="center"/>
      <protection locked="0"/>
    </xf>
    <xf numFmtId="9" fontId="21" fillId="11" borderId="19" xfId="66" applyFont="1" applyFill="1" applyBorder="1" applyAlignment="1" applyProtection="1">
      <alignment vertical="center"/>
      <protection locked="0"/>
    </xf>
    <xf numFmtId="9" fontId="21" fillId="11" borderId="233" xfId="66" applyFont="1" applyFill="1" applyBorder="1" applyAlignment="1" applyProtection="1">
      <alignment vertical="center"/>
      <protection locked="0"/>
    </xf>
    <xf numFmtId="9" fontId="21" fillId="11" borderId="32" xfId="66" applyFont="1" applyFill="1" applyBorder="1" applyAlignment="1" applyProtection="1">
      <alignment vertical="center"/>
      <protection locked="0"/>
    </xf>
    <xf numFmtId="0" fontId="16" fillId="2" borderId="19" xfId="0" applyFont="1" applyFill="1" applyBorder="1" applyAlignment="1" applyProtection="1">
      <alignment horizontal="center" vertical="center" wrapText="1"/>
      <protection locked="0"/>
    </xf>
    <xf numFmtId="0" fontId="16" fillId="2" borderId="72" xfId="0" applyFont="1" applyFill="1" applyBorder="1" applyAlignment="1" applyProtection="1">
      <alignment horizontal="center" vertical="center" wrapText="1"/>
      <protection locked="0"/>
    </xf>
    <xf numFmtId="0" fontId="16" fillId="2" borderId="63" xfId="0" applyFont="1" applyFill="1" applyBorder="1" applyAlignment="1" applyProtection="1">
      <alignment horizontal="center" vertical="center" wrapText="1"/>
      <protection locked="0"/>
    </xf>
    <xf numFmtId="0" fontId="16" fillId="2" borderId="69" xfId="0" applyFont="1" applyFill="1" applyBorder="1" applyAlignment="1" applyProtection="1">
      <alignment horizontal="center" vertical="center" wrapText="1"/>
      <protection locked="0"/>
    </xf>
    <xf numFmtId="0" fontId="16" fillId="2" borderId="57" xfId="0" applyFont="1" applyFill="1" applyBorder="1" applyAlignment="1" applyProtection="1">
      <alignment horizontal="center" vertical="center" wrapText="1"/>
      <protection locked="0"/>
    </xf>
    <xf numFmtId="0" fontId="16" fillId="34" borderId="164" xfId="0" applyFont="1" applyFill="1" applyBorder="1"/>
    <xf numFmtId="0" fontId="0" fillId="34" borderId="163" xfId="0" applyFill="1" applyBorder="1"/>
    <xf numFmtId="0" fontId="0" fillId="34" borderId="238" xfId="0" applyFill="1" applyBorder="1"/>
    <xf numFmtId="0" fontId="16" fillId="2" borderId="243" xfId="0" applyFont="1" applyFill="1" applyBorder="1" applyAlignment="1" applyProtection="1">
      <alignment horizontal="center" vertical="center" wrapText="1"/>
    </xf>
    <xf numFmtId="0" fontId="12" fillId="2" borderId="242" xfId="0" applyFont="1" applyFill="1" applyBorder="1" applyAlignment="1" applyProtection="1">
      <alignment horizontal="center" vertical="center" wrapText="1"/>
    </xf>
    <xf numFmtId="0" fontId="12" fillId="2" borderId="243" xfId="0" applyFont="1" applyFill="1" applyBorder="1" applyAlignment="1" applyProtection="1">
      <alignment horizontal="center" vertical="center" wrapText="1"/>
    </xf>
    <xf numFmtId="0" fontId="12" fillId="2" borderId="244" xfId="0" applyFont="1" applyFill="1" applyBorder="1" applyAlignment="1" applyProtection="1">
      <alignment horizontal="center" vertical="center" wrapText="1"/>
    </xf>
    <xf numFmtId="0" fontId="33" fillId="6" borderId="50" xfId="0" applyFont="1" applyFill="1" applyBorder="1" applyAlignment="1" applyProtection="1">
      <alignment horizontal="left" vertical="center" wrapText="1"/>
      <protection locked="0"/>
    </xf>
    <xf numFmtId="0" fontId="33" fillId="6" borderId="86" xfId="0" applyFont="1" applyFill="1" applyBorder="1" applyAlignment="1" applyProtection="1">
      <alignment horizontal="left" vertical="center" wrapText="1"/>
      <protection locked="0"/>
    </xf>
    <xf numFmtId="42" fontId="34" fillId="16" borderId="245" xfId="0" applyNumberFormat="1" applyFont="1" applyFill="1" applyBorder="1" applyAlignment="1" applyProtection="1">
      <alignment vertical="center"/>
      <protection locked="0"/>
    </xf>
    <xf numFmtId="42" fontId="34" fillId="16" borderId="246" xfId="0" applyNumberFormat="1" applyFont="1" applyFill="1" applyBorder="1" applyAlignment="1" applyProtection="1">
      <alignment vertical="center"/>
      <protection locked="0"/>
    </xf>
    <xf numFmtId="42" fontId="34" fillId="16" borderId="247" xfId="0" applyNumberFormat="1" applyFont="1" applyFill="1" applyBorder="1" applyAlignment="1" applyProtection="1">
      <alignment vertical="center"/>
      <protection locked="0"/>
    </xf>
    <xf numFmtId="42" fontId="34" fillId="13" borderId="247" xfId="0" applyNumberFormat="1" applyFont="1" applyFill="1" applyBorder="1" applyAlignment="1" applyProtection="1">
      <alignment vertical="center"/>
    </xf>
    <xf numFmtId="164" fontId="34" fillId="15" borderId="248" xfId="0" applyNumberFormat="1" applyFont="1" applyFill="1" applyBorder="1" applyAlignment="1" applyProtection="1">
      <alignment vertical="center"/>
    </xf>
    <xf numFmtId="5" fontId="34" fillId="15" borderId="248" xfId="0" applyNumberFormat="1" applyFont="1" applyFill="1" applyBorder="1" applyAlignment="1" applyProtection="1">
      <alignment vertical="center"/>
    </xf>
    <xf numFmtId="5" fontId="36" fillId="15" borderId="248" xfId="0" applyNumberFormat="1" applyFont="1" applyFill="1" applyBorder="1" applyAlignment="1" applyProtection="1">
      <alignment vertical="center"/>
    </xf>
    <xf numFmtId="5" fontId="40" fillId="15" borderId="249" xfId="0" applyNumberFormat="1" applyFont="1" applyFill="1" applyBorder="1" applyAlignment="1" applyProtection="1">
      <alignment vertical="center"/>
    </xf>
    <xf numFmtId="41" fontId="34" fillId="0" borderId="250" xfId="0" applyNumberFormat="1" applyFont="1" applyFill="1" applyBorder="1" applyAlignment="1" applyProtection="1">
      <alignment vertical="center"/>
      <protection locked="0"/>
    </xf>
    <xf numFmtId="41" fontId="34" fillId="0" borderId="251" xfId="0" applyNumberFormat="1" applyFont="1" applyFill="1" applyBorder="1" applyAlignment="1" applyProtection="1">
      <alignment vertical="center"/>
      <protection locked="0"/>
    </xf>
    <xf numFmtId="41" fontId="34" fillId="0" borderId="252" xfId="0" applyNumberFormat="1" applyFont="1" applyFill="1" applyBorder="1" applyAlignment="1" applyProtection="1">
      <alignment vertical="center"/>
      <protection locked="0"/>
    </xf>
    <xf numFmtId="0" fontId="36" fillId="11" borderId="157" xfId="0" applyNumberFormat="1" applyFont="1" applyFill="1" applyBorder="1" applyAlignment="1" applyProtection="1">
      <alignment vertical="center"/>
    </xf>
    <xf numFmtId="42" fontId="34" fillId="17" borderId="171" xfId="0" applyNumberFormat="1" applyFont="1" applyFill="1" applyBorder="1" applyAlignment="1" applyProtection="1">
      <alignment vertical="center"/>
      <protection locked="0"/>
    </xf>
    <xf numFmtId="42" fontId="34" fillId="17" borderId="172" xfId="0" applyNumberFormat="1" applyFont="1" applyFill="1" applyBorder="1" applyAlignment="1" applyProtection="1">
      <alignment vertical="center"/>
      <protection locked="0"/>
    </xf>
    <xf numFmtId="42" fontId="34" fillId="17" borderId="254" xfId="0" applyNumberFormat="1" applyFont="1" applyFill="1" applyBorder="1" applyAlignment="1" applyProtection="1">
      <alignment vertical="center"/>
      <protection locked="0"/>
    </xf>
    <xf numFmtId="44" fontId="34" fillId="0" borderId="250" xfId="0" applyNumberFormat="1" applyFont="1" applyFill="1" applyBorder="1" applyAlignment="1" applyProtection="1">
      <alignment vertical="center"/>
      <protection locked="0"/>
    </xf>
    <xf numFmtId="44" fontId="34" fillId="0" borderId="251" xfId="0" applyNumberFormat="1" applyFont="1" applyFill="1" applyBorder="1" applyAlignment="1" applyProtection="1">
      <alignment vertical="center"/>
      <protection locked="0"/>
    </xf>
    <xf numFmtId="170" fontId="34" fillId="0" borderId="252" xfId="0" applyNumberFormat="1" applyFont="1" applyFill="1" applyBorder="1" applyAlignment="1" applyProtection="1">
      <alignment vertical="center"/>
      <protection locked="0"/>
    </xf>
    <xf numFmtId="0" fontId="21" fillId="0" borderId="0" xfId="0" applyFont="1" applyBorder="1" applyAlignment="1" applyProtection="1">
      <protection locked="0"/>
    </xf>
    <xf numFmtId="41" fontId="34" fillId="13" borderId="143" xfId="0" applyNumberFormat="1" applyFont="1" applyFill="1" applyBorder="1" applyAlignment="1" applyProtection="1">
      <alignment vertical="center"/>
    </xf>
    <xf numFmtId="41" fontId="34" fillId="13" borderId="144" xfId="0" applyNumberFormat="1" applyFont="1" applyFill="1" applyBorder="1" applyAlignment="1" applyProtection="1">
      <alignment vertical="center"/>
    </xf>
    <xf numFmtId="42" fontId="34" fillId="13" borderId="72" xfId="0" applyNumberFormat="1" applyFont="1" applyFill="1" applyBorder="1" applyAlignment="1" applyProtection="1">
      <alignment vertical="center"/>
    </xf>
    <xf numFmtId="41" fontId="34" fillId="8" borderId="253" xfId="0" applyNumberFormat="1" applyFont="1" applyFill="1" applyBorder="1" applyAlignment="1" applyProtection="1">
      <alignment vertical="center"/>
    </xf>
    <xf numFmtId="44" fontId="34" fillId="0" borderId="258" xfId="0" applyNumberFormat="1" applyFont="1" applyFill="1" applyBorder="1" applyAlignment="1" applyProtection="1">
      <alignment vertical="center" wrapText="1"/>
      <protection locked="0"/>
    </xf>
    <xf numFmtId="44" fontId="34" fillId="0" borderId="116" xfId="0" applyNumberFormat="1" applyFont="1" applyFill="1" applyBorder="1" applyAlignment="1" applyProtection="1">
      <alignment vertical="center" wrapText="1"/>
      <protection locked="0"/>
    </xf>
    <xf numFmtId="44" fontId="34" fillId="0" borderId="117" xfId="0" applyNumberFormat="1" applyFont="1" applyFill="1" applyBorder="1" applyAlignment="1" applyProtection="1">
      <alignment vertical="center" wrapText="1"/>
      <protection locked="0"/>
    </xf>
    <xf numFmtId="5" fontId="22" fillId="10" borderId="259" xfId="0" applyNumberFormat="1" applyFont="1" applyFill="1" applyBorder="1" applyAlignment="1" applyProtection="1">
      <alignment vertical="center" wrapText="1"/>
      <protection locked="0"/>
    </xf>
    <xf numFmtId="0" fontId="36" fillId="0" borderId="6" xfId="0" applyFont="1" applyFill="1" applyBorder="1" applyAlignment="1" applyProtection="1">
      <alignment horizontal="center" wrapText="1"/>
    </xf>
    <xf numFmtId="5" fontId="22" fillId="0" borderId="7" xfId="0" applyNumberFormat="1" applyFont="1" applyFill="1" applyBorder="1" applyAlignment="1" applyProtection="1">
      <alignment horizontal="center" vertical="center" wrapText="1"/>
      <protection locked="0"/>
    </xf>
    <xf numFmtId="41" fontId="34" fillId="13" borderId="92" xfId="0" applyNumberFormat="1" applyFont="1" applyFill="1" applyBorder="1" applyAlignment="1" applyProtection="1">
      <alignment vertical="center"/>
    </xf>
    <xf numFmtId="42" fontId="34" fillId="13" borderId="260" xfId="0" applyNumberFormat="1" applyFont="1" applyFill="1" applyBorder="1" applyAlignment="1" applyProtection="1">
      <alignment vertical="center"/>
    </xf>
    <xf numFmtId="42" fontId="34" fillId="17" borderId="261" xfId="0" applyNumberFormat="1" applyFont="1" applyFill="1" applyBorder="1" applyAlignment="1" applyProtection="1">
      <alignment vertical="center"/>
      <protection locked="0"/>
    </xf>
    <xf numFmtId="0" fontId="0" fillId="0" borderId="32" xfId="0" applyBorder="1"/>
    <xf numFmtId="0" fontId="12" fillId="6" borderId="262" xfId="0" applyFont="1" applyFill="1" applyBorder="1" applyAlignment="1" applyProtection="1">
      <alignment vertical="center"/>
      <protection locked="0"/>
    </xf>
    <xf numFmtId="9" fontId="12" fillId="6" borderId="263" xfId="0" applyNumberFormat="1" applyFont="1" applyFill="1" applyBorder="1" applyProtection="1">
      <protection locked="0"/>
    </xf>
    <xf numFmtId="0" fontId="12" fillId="6" borderId="110" xfId="0" applyFont="1" applyFill="1" applyBorder="1" applyProtection="1">
      <protection locked="0"/>
    </xf>
    <xf numFmtId="0" fontId="12" fillId="6" borderId="110" xfId="0" applyFont="1" applyFill="1" applyBorder="1" applyAlignment="1" applyProtection="1">
      <alignment horizontal="center"/>
      <protection locked="0"/>
    </xf>
    <xf numFmtId="0" fontId="12" fillId="6" borderId="111" xfId="0" applyFont="1" applyFill="1" applyBorder="1" applyAlignment="1" applyProtection="1">
      <alignment horizontal="center"/>
      <protection locked="0"/>
    </xf>
    <xf numFmtId="0" fontId="4" fillId="6" borderId="262" xfId="0" applyFont="1" applyFill="1" applyBorder="1" applyAlignment="1" applyProtection="1">
      <protection locked="0"/>
    </xf>
    <xf numFmtId="166" fontId="12" fillId="6" borderId="263" xfId="0" applyNumberFormat="1" applyFont="1" applyFill="1" applyBorder="1" applyProtection="1">
      <protection locked="0"/>
    </xf>
    <xf numFmtId="166" fontId="12" fillId="6" borderId="110" xfId="0" applyNumberFormat="1" applyFont="1" applyFill="1" applyBorder="1" applyProtection="1">
      <protection locked="0"/>
    </xf>
    <xf numFmtId="9" fontId="12" fillId="6" borderId="110" xfId="0" applyNumberFormat="1" applyFont="1" applyFill="1" applyBorder="1" applyProtection="1">
      <protection locked="0"/>
    </xf>
    <xf numFmtId="0" fontId="12" fillId="6" borderId="111" xfId="0" applyFont="1" applyFill="1" applyBorder="1" applyProtection="1">
      <protection locked="0"/>
    </xf>
    <xf numFmtId="0" fontId="16" fillId="2" borderId="32" xfId="0" applyFont="1" applyFill="1" applyBorder="1" applyAlignment="1">
      <alignment horizontal="center" wrapText="1"/>
    </xf>
    <xf numFmtId="44" fontId="12" fillId="6" borderId="228" xfId="0" applyNumberFormat="1" applyFont="1" applyFill="1" applyBorder="1" applyAlignment="1" applyProtection="1">
      <alignment horizontal="right" vertical="center"/>
      <protection locked="0"/>
    </xf>
    <xf numFmtId="44" fontId="12" fillId="6" borderId="229" xfId="0" applyNumberFormat="1" applyFont="1" applyFill="1" applyBorder="1" applyAlignment="1" applyProtection="1">
      <alignment horizontal="right"/>
      <protection locked="0"/>
    </xf>
    <xf numFmtId="44" fontId="12" fillId="6" borderId="229" xfId="0" applyNumberFormat="1" applyFont="1" applyFill="1" applyBorder="1" applyAlignment="1" applyProtection="1">
      <alignment horizontal="right" vertical="center"/>
      <protection locked="0"/>
    </xf>
    <xf numFmtId="44" fontId="12" fillId="6" borderId="230" xfId="0" applyNumberFormat="1" applyFont="1" applyFill="1" applyBorder="1" applyAlignment="1" applyProtection="1">
      <alignment horizontal="right" vertical="center"/>
      <protection locked="0"/>
    </xf>
    <xf numFmtId="44" fontId="12" fillId="10" borderId="32" xfId="0" applyNumberFormat="1" applyFont="1" applyFill="1" applyBorder="1" applyAlignment="1">
      <alignment horizontal="left"/>
    </xf>
    <xf numFmtId="0" fontId="40" fillId="9" borderId="0" xfId="2" applyFont="1" applyFill="1" applyBorder="1" applyAlignment="1" applyProtection="1">
      <alignment horizontal="left" vertical="center"/>
    </xf>
    <xf numFmtId="0" fontId="4" fillId="0" borderId="167" xfId="0" applyFont="1" applyBorder="1" applyAlignment="1" applyProtection="1">
      <alignment vertical="center" wrapText="1"/>
      <protection locked="0"/>
    </xf>
    <xf numFmtId="44" fontId="19" fillId="10" borderId="32" xfId="2" applyNumberFormat="1" applyFont="1" applyFill="1" applyBorder="1" applyAlignment="1" applyProtection="1">
      <alignment vertical="center"/>
    </xf>
    <xf numFmtId="0" fontId="4" fillId="0" borderId="112" xfId="0" applyFont="1" applyBorder="1" applyAlignment="1" applyProtection="1">
      <alignment vertical="center"/>
      <protection locked="0"/>
    </xf>
    <xf numFmtId="44" fontId="34" fillId="13" borderId="253" xfId="67" applyFont="1" applyFill="1" applyBorder="1" applyAlignment="1" applyProtection="1">
      <alignment vertical="center"/>
    </xf>
    <xf numFmtId="0" fontId="4" fillId="0" borderId="168" xfId="0" applyFont="1" applyFill="1" applyBorder="1" applyAlignment="1" applyProtection="1">
      <alignment vertical="center" wrapText="1"/>
      <protection locked="0"/>
    </xf>
    <xf numFmtId="0" fontId="39" fillId="6" borderId="0" xfId="0" applyFont="1" applyFill="1" applyAlignment="1" applyProtection="1">
      <alignment vertical="center"/>
    </xf>
    <xf numFmtId="0" fontId="108" fillId="6" borderId="0" xfId="0" applyFont="1" applyFill="1" applyAlignment="1" applyProtection="1">
      <alignment vertical="center"/>
    </xf>
    <xf numFmtId="0" fontId="39" fillId="6" borderId="0" xfId="0" applyFont="1" applyFill="1" applyBorder="1" applyAlignment="1" applyProtection="1">
      <alignment vertical="center"/>
    </xf>
    <xf numFmtId="0" fontId="109" fillId="6" borderId="0" xfId="0" applyFont="1" applyFill="1" applyBorder="1" applyAlignment="1" applyProtection="1">
      <alignment vertical="center"/>
    </xf>
    <xf numFmtId="0" fontId="110" fillId="6" borderId="0" xfId="0" applyFont="1" applyFill="1" applyBorder="1" applyAlignment="1" applyProtection="1">
      <alignment vertical="center"/>
    </xf>
    <xf numFmtId="0" fontId="4" fillId="0" borderId="101" xfId="0" applyFont="1" applyBorder="1" applyAlignment="1" applyProtection="1">
      <alignment vertical="center" wrapText="1"/>
      <protection locked="0"/>
    </xf>
    <xf numFmtId="0" fontId="4" fillId="0" borderId="103" xfId="0" applyFont="1" applyBorder="1" applyAlignment="1" applyProtection="1">
      <alignment vertical="center" wrapText="1"/>
      <protection locked="0"/>
    </xf>
    <xf numFmtId="0" fontId="46" fillId="0" borderId="183" xfId="0" applyFont="1" applyFill="1" applyBorder="1" applyAlignment="1" applyProtection="1">
      <alignment horizontal="left" vertical="center"/>
    </xf>
    <xf numFmtId="0" fontId="16" fillId="2" borderId="185" xfId="0" applyFont="1" applyFill="1" applyBorder="1" applyAlignment="1" applyProtection="1">
      <alignment horizontal="center" vertical="center" wrapText="1"/>
    </xf>
    <xf numFmtId="0" fontId="29" fillId="0" borderId="170" xfId="0" applyFont="1" applyBorder="1" applyAlignment="1" applyProtection="1">
      <alignment horizontal="center" vertical="center" wrapText="1"/>
      <protection locked="0"/>
    </xf>
    <xf numFmtId="0" fontId="12" fillId="0" borderId="166" xfId="0" applyFont="1" applyBorder="1" applyAlignment="1" applyProtection="1">
      <alignment horizontal="center" vertical="center" wrapText="1"/>
      <protection locked="0"/>
    </xf>
    <xf numFmtId="0" fontId="12" fillId="0" borderId="167" xfId="0" applyFont="1" applyBorder="1" applyAlignment="1" applyProtection="1">
      <alignment horizontal="center" vertical="center" wrapText="1"/>
      <protection locked="0"/>
    </xf>
    <xf numFmtId="0" fontId="4" fillId="0" borderId="167" xfId="0" applyFont="1" applyBorder="1" applyAlignment="1" applyProtection="1">
      <alignment horizontal="center" vertical="center" wrapText="1"/>
      <protection locked="0"/>
    </xf>
    <xf numFmtId="0" fontId="12" fillId="0" borderId="167" xfId="0" applyFont="1" applyFill="1" applyBorder="1" applyAlignment="1" applyProtection="1">
      <alignment horizontal="center" vertical="center" wrapText="1"/>
      <protection locked="0"/>
    </xf>
    <xf numFmtId="0" fontId="4" fillId="0" borderId="168" xfId="0" applyFont="1" applyFill="1" applyBorder="1" applyAlignment="1" applyProtection="1">
      <alignment horizontal="center" vertical="center" wrapText="1"/>
      <protection locked="0"/>
    </xf>
    <xf numFmtId="0" fontId="4" fillId="0" borderId="103" xfId="0" applyFont="1" applyFill="1" applyBorder="1" applyAlignment="1" applyProtection="1">
      <alignment vertical="center" wrapText="1"/>
      <protection locked="0"/>
    </xf>
    <xf numFmtId="0" fontId="4" fillId="0" borderId="103" xfId="0" applyFont="1" applyBorder="1" applyAlignment="1" applyProtection="1">
      <alignment vertical="center"/>
      <protection locked="0"/>
    </xf>
    <xf numFmtId="0" fontId="16" fillId="0" borderId="167" xfId="0" applyFont="1" applyBorder="1" applyAlignment="1" applyProtection="1">
      <alignment horizontal="center" vertical="center" wrapText="1"/>
      <protection locked="0"/>
    </xf>
    <xf numFmtId="0" fontId="16" fillId="0" borderId="167" xfId="0" applyFont="1" applyFill="1" applyBorder="1" applyAlignment="1" applyProtection="1">
      <alignment horizontal="center" vertical="center" wrapText="1"/>
      <protection locked="0"/>
    </xf>
    <xf numFmtId="0" fontId="33" fillId="34" borderId="239" xfId="0" applyFont="1" applyFill="1" applyBorder="1" applyAlignment="1" applyProtection="1">
      <alignment horizontal="left" vertical="center" wrapText="1"/>
      <protection locked="0"/>
    </xf>
    <xf numFmtId="0" fontId="13" fillId="34" borderId="240" xfId="0" applyFont="1" applyFill="1" applyBorder="1" applyAlignment="1" applyProtection="1">
      <alignment horizontal="left" vertical="center" wrapText="1"/>
      <protection locked="0"/>
    </xf>
    <xf numFmtId="0" fontId="13" fillId="34" borderId="241" xfId="0" applyFont="1" applyFill="1" applyBorder="1" applyAlignment="1" applyProtection="1">
      <alignment horizontal="left" vertical="center" wrapText="1"/>
      <protection locked="0"/>
    </xf>
    <xf numFmtId="0" fontId="70" fillId="0" borderId="20" xfId="0" applyFont="1" applyBorder="1" applyAlignment="1"/>
    <xf numFmtId="0" fontId="68" fillId="0" borderId="20" xfId="0" applyFont="1" applyBorder="1" applyAlignment="1"/>
    <xf numFmtId="5" fontId="22" fillId="9" borderId="165" xfId="0" applyNumberFormat="1" applyFont="1" applyFill="1" applyBorder="1" applyAlignment="1" applyProtection="1">
      <alignment horizontal="center" vertical="center" wrapText="1"/>
      <protection locked="0"/>
    </xf>
    <xf numFmtId="5" fontId="22" fillId="9" borderId="91" xfId="0" applyNumberFormat="1" applyFont="1" applyFill="1" applyBorder="1" applyAlignment="1" applyProtection="1">
      <alignment horizontal="center" vertical="center" wrapText="1"/>
      <protection locked="0"/>
    </xf>
    <xf numFmtId="5" fontId="22" fillId="9" borderId="63" xfId="0" applyNumberFormat="1" applyFont="1" applyFill="1" applyBorder="1" applyAlignment="1" applyProtection="1">
      <alignment horizontal="center" vertical="center" wrapText="1"/>
      <protection locked="0"/>
    </xf>
    <xf numFmtId="0" fontId="16" fillId="13" borderId="257" xfId="0" applyFont="1" applyFill="1" applyBorder="1" applyAlignment="1">
      <alignment horizontal="center"/>
    </xf>
    <xf numFmtId="0" fontId="16" fillId="13" borderId="256" xfId="0" applyFont="1" applyFill="1" applyBorder="1" applyAlignment="1">
      <alignment horizontal="center"/>
    </xf>
    <xf numFmtId="0" fontId="16" fillId="13" borderId="255" xfId="0" applyFont="1" applyFill="1" applyBorder="1" applyAlignment="1">
      <alignment horizontal="center"/>
    </xf>
    <xf numFmtId="5" fontId="22" fillId="13" borderId="92" xfId="0" applyNumberFormat="1" applyFont="1" applyFill="1" applyBorder="1" applyAlignment="1" applyProtection="1">
      <alignment horizontal="center" wrapText="1"/>
    </xf>
    <xf numFmtId="5" fontId="22" fillId="9" borderId="259" xfId="0" applyNumberFormat="1" applyFont="1" applyFill="1" applyBorder="1" applyAlignment="1" applyProtection="1">
      <alignment horizontal="center" vertical="center" wrapText="1"/>
      <protection locked="0"/>
    </xf>
    <xf numFmtId="5" fontId="22" fillId="9" borderId="88" xfId="0" applyNumberFormat="1" applyFont="1" applyFill="1" applyBorder="1" applyAlignment="1" applyProtection="1">
      <alignment horizontal="center" vertical="center" wrapText="1"/>
      <protection locked="0"/>
    </xf>
    <xf numFmtId="5" fontId="22" fillId="9" borderId="69" xfId="0" applyNumberFormat="1" applyFont="1" applyFill="1" applyBorder="1" applyAlignment="1" applyProtection="1">
      <alignment horizontal="center" vertical="center" wrapText="1"/>
      <protection locked="0"/>
    </xf>
    <xf numFmtId="0" fontId="12" fillId="6" borderId="132" xfId="0" applyFont="1" applyFill="1" applyBorder="1" applyAlignment="1" applyProtection="1">
      <alignment horizontal="center"/>
      <protection locked="0"/>
    </xf>
    <xf numFmtId="0" fontId="12" fillId="6" borderId="134" xfId="0" applyFont="1" applyFill="1" applyBorder="1" applyAlignment="1" applyProtection="1">
      <alignment horizontal="center"/>
      <protection locked="0"/>
    </xf>
    <xf numFmtId="0" fontId="16" fillId="2" borderId="26" xfId="0" applyFont="1" applyFill="1" applyBorder="1" applyAlignment="1">
      <alignment horizontal="center" wrapText="1"/>
    </xf>
    <xf numFmtId="0" fontId="16" fillId="2" borderId="22" xfId="0" applyFont="1" applyFill="1" applyBorder="1" applyAlignment="1">
      <alignment horizontal="center" wrapText="1"/>
    </xf>
    <xf numFmtId="0" fontId="12" fillId="6" borderId="126" xfId="0" applyFont="1" applyFill="1" applyBorder="1" applyAlignment="1" applyProtection="1">
      <alignment horizontal="center"/>
      <protection locked="0"/>
    </xf>
    <xf numFmtId="0" fontId="12" fillId="6" borderId="102" xfId="0" applyFont="1" applyFill="1" applyBorder="1" applyAlignment="1" applyProtection="1">
      <alignment horizontal="center"/>
      <protection locked="0"/>
    </xf>
    <xf numFmtId="0" fontId="12" fillId="6" borderId="112" xfId="0" applyFont="1" applyFill="1" applyBorder="1" applyAlignment="1" applyProtection="1">
      <alignment horizontal="center"/>
      <protection locked="0"/>
    </xf>
    <xf numFmtId="0" fontId="12" fillId="6" borderId="104" xfId="0" applyFont="1" applyFill="1" applyBorder="1" applyAlignment="1" applyProtection="1">
      <alignment horizontal="center"/>
      <protection locked="0"/>
    </xf>
    <xf numFmtId="0" fontId="16" fillId="2" borderId="31" xfId="0" applyFont="1" applyFill="1" applyBorder="1" applyAlignment="1">
      <alignment horizontal="center" vertical="center" wrapText="1"/>
    </xf>
    <xf numFmtId="0" fontId="16" fillId="2" borderId="88"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1"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82"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6" fillId="2" borderId="7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71"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49" fontId="21" fillId="0" borderId="5" xfId="2" applyNumberFormat="1" applyFont="1" applyFill="1" applyBorder="1" applyAlignment="1" applyProtection="1">
      <alignment vertical="center"/>
      <protection locked="0"/>
    </xf>
    <xf numFmtId="49" fontId="21" fillId="0" borderId="8" xfId="2" applyNumberFormat="1" applyFont="1" applyFill="1" applyBorder="1" applyAlignment="1" applyProtection="1">
      <alignment vertical="center"/>
      <protection locked="0"/>
    </xf>
    <xf numFmtId="49" fontId="21" fillId="0" borderId="215" xfId="2" applyNumberFormat="1" applyFont="1" applyFill="1" applyBorder="1" applyAlignment="1" applyProtection="1">
      <alignment vertical="center"/>
      <protection locked="0"/>
    </xf>
    <xf numFmtId="44" fontId="21" fillId="0" borderId="216" xfId="2" applyNumberFormat="1" applyFont="1" applyFill="1" applyBorder="1" applyAlignment="1" applyProtection="1">
      <alignment horizontal="right" vertical="center"/>
      <protection locked="0"/>
    </xf>
    <xf numFmtId="44" fontId="21" fillId="0" borderId="7" xfId="2" applyNumberFormat="1" applyFont="1" applyFill="1" applyBorder="1" applyAlignment="1" applyProtection="1">
      <alignment horizontal="right" vertical="center"/>
      <protection locked="0"/>
    </xf>
    <xf numFmtId="0" fontId="19" fillId="9" borderId="20" xfId="2" applyFont="1" applyFill="1" applyBorder="1" applyAlignment="1" applyProtection="1">
      <alignment vertical="center"/>
      <protection locked="0"/>
    </xf>
    <xf numFmtId="0" fontId="19" fillId="9" borderId="163" xfId="2" applyFont="1" applyFill="1" applyBorder="1" applyAlignment="1" applyProtection="1">
      <alignment vertical="center"/>
      <protection locked="0"/>
    </xf>
    <xf numFmtId="0" fontId="24" fillId="24" borderId="0" xfId="2" applyFont="1" applyFill="1" applyBorder="1" applyAlignment="1" applyProtection="1">
      <alignment vertical="center"/>
    </xf>
    <xf numFmtId="0" fontId="19" fillId="10" borderId="23" xfId="2" applyFont="1" applyFill="1" applyBorder="1" applyAlignment="1" applyProtection="1">
      <alignment horizontal="center" vertical="center"/>
    </xf>
    <xf numFmtId="0" fontId="19" fillId="10" borderId="22" xfId="2" applyFont="1" applyFill="1" applyBorder="1" applyAlignment="1" applyProtection="1">
      <alignment horizontal="center" vertical="center"/>
    </xf>
    <xf numFmtId="0" fontId="40" fillId="9" borderId="0" xfId="2" applyFont="1" applyFill="1" applyBorder="1" applyAlignment="1" applyProtection="1">
      <alignment horizontal="left" vertical="center"/>
    </xf>
    <xf numFmtId="0" fontId="40" fillId="9" borderId="7" xfId="2" applyFont="1" applyFill="1" applyBorder="1" applyAlignment="1" applyProtection="1">
      <alignment horizontal="left" vertical="center"/>
    </xf>
    <xf numFmtId="49" fontId="21" fillId="0" borderId="6" xfId="2" applyNumberFormat="1" applyFont="1" applyFill="1" applyBorder="1" applyAlignment="1" applyProtection="1">
      <alignment horizontal="left" vertical="center"/>
      <protection locked="0"/>
    </xf>
    <xf numFmtId="49" fontId="21" fillId="0" borderId="0" xfId="2" applyNumberFormat="1" applyFont="1" applyFill="1" applyBorder="1" applyAlignment="1" applyProtection="1">
      <alignment horizontal="left" vertical="center"/>
      <protection locked="0"/>
    </xf>
    <xf numFmtId="49" fontId="21" fillId="0" borderId="217" xfId="2" applyNumberFormat="1" applyFont="1" applyFill="1" applyBorder="1" applyAlignment="1" applyProtection="1">
      <alignment horizontal="left" vertical="center"/>
      <protection locked="0"/>
    </xf>
    <xf numFmtId="49" fontId="21" fillId="0" borderId="55" xfId="2" applyNumberFormat="1" applyFont="1" applyFill="1" applyBorder="1" applyAlignment="1" applyProtection="1">
      <alignment horizontal="left" vertical="center"/>
      <protection locked="0"/>
    </xf>
    <xf numFmtId="49" fontId="21" fillId="0" borderId="56" xfId="2" applyNumberFormat="1" applyFont="1" applyFill="1" applyBorder="1" applyAlignment="1" applyProtection="1">
      <alignment horizontal="left" vertical="center"/>
      <protection locked="0"/>
    </xf>
    <xf numFmtId="49" fontId="21" fillId="0" borderId="81" xfId="2" applyNumberFormat="1" applyFont="1" applyFill="1" applyBorder="1" applyAlignment="1" applyProtection="1">
      <alignment horizontal="left" vertical="center"/>
      <protection locked="0"/>
    </xf>
    <xf numFmtId="44" fontId="21" fillId="0" borderId="218" xfId="2" applyNumberFormat="1" applyFont="1" applyFill="1" applyBorder="1" applyAlignment="1" applyProtection="1">
      <alignment horizontal="right" vertical="center"/>
      <protection locked="0"/>
    </xf>
    <xf numFmtId="44" fontId="21" fillId="0" borderId="219" xfId="2" applyNumberFormat="1" applyFont="1" applyFill="1" applyBorder="1" applyAlignment="1" applyProtection="1">
      <alignment horizontal="right" vertical="center"/>
      <protection locked="0"/>
    </xf>
    <xf numFmtId="0" fontId="40" fillId="9" borderId="220" xfId="2" applyFont="1" applyFill="1" applyBorder="1" applyAlignment="1" applyProtection="1">
      <alignment horizontal="left" vertical="center"/>
    </xf>
    <xf numFmtId="0" fontId="40" fillId="9" borderId="221" xfId="2" applyFont="1" applyFill="1" applyBorder="1" applyAlignment="1" applyProtection="1">
      <alignment horizontal="left" vertical="center"/>
    </xf>
    <xf numFmtId="49" fontId="4" fillId="10" borderId="149" xfId="2" applyNumberFormat="1" applyFont="1" applyFill="1" applyBorder="1" applyAlignment="1" applyProtection="1">
      <alignment horizontal="left"/>
    </xf>
    <xf numFmtId="0" fontId="4" fillId="10" borderId="151" xfId="2" applyNumberFormat="1" applyFont="1" applyFill="1" applyBorder="1" applyAlignment="1" applyProtection="1">
      <alignment horizontal="left"/>
    </xf>
    <xf numFmtId="0" fontId="4" fillId="10" borderId="145" xfId="2" applyNumberFormat="1" applyFont="1" applyFill="1" applyBorder="1" applyAlignment="1" applyProtection="1">
      <alignment horizontal="left"/>
    </xf>
    <xf numFmtId="49" fontId="4" fillId="10" borderId="150" xfId="2" applyNumberFormat="1" applyFont="1" applyFill="1" applyBorder="1" applyAlignment="1" applyProtection="1">
      <alignment horizontal="left"/>
    </xf>
    <xf numFmtId="0" fontId="4" fillId="10" borderId="155" xfId="2" applyNumberFormat="1" applyFont="1" applyFill="1" applyBorder="1" applyAlignment="1" applyProtection="1">
      <alignment horizontal="left"/>
    </xf>
    <xf numFmtId="0" fontId="4" fillId="10" borderId="108" xfId="2" applyNumberFormat="1" applyFont="1" applyFill="1" applyBorder="1" applyAlignment="1" applyProtection="1">
      <alignment horizontal="left"/>
    </xf>
    <xf numFmtId="49" fontId="19" fillId="10" borderId="164" xfId="2" applyNumberFormat="1" applyFont="1" applyFill="1" applyBorder="1" applyAlignment="1" applyProtection="1">
      <alignment vertical="center"/>
    </xf>
    <xf numFmtId="49" fontId="19" fillId="10" borderId="163" xfId="2" applyNumberFormat="1" applyFont="1" applyFill="1" applyBorder="1" applyAlignment="1" applyProtection="1">
      <alignment vertical="center"/>
    </xf>
    <xf numFmtId="49" fontId="19" fillId="10" borderId="238" xfId="2" applyNumberFormat="1" applyFont="1" applyFill="1" applyBorder="1" applyAlignment="1" applyProtection="1">
      <alignment vertical="center"/>
    </xf>
    <xf numFmtId="49" fontId="4" fillId="10" borderId="148" xfId="2" applyNumberFormat="1" applyFont="1" applyFill="1" applyBorder="1" applyAlignment="1" applyProtection="1">
      <alignment horizontal="left"/>
    </xf>
    <xf numFmtId="0" fontId="4" fillId="10" borderId="152" xfId="2" applyNumberFormat="1" applyFont="1" applyFill="1" applyBorder="1" applyAlignment="1" applyProtection="1">
      <alignment horizontal="left"/>
    </xf>
    <xf numFmtId="0" fontId="4" fillId="10" borderId="107" xfId="2" applyNumberFormat="1" applyFont="1" applyFill="1" applyBorder="1" applyAlignment="1" applyProtection="1">
      <alignment horizontal="left"/>
    </xf>
  </cellXfs>
  <cellStyles count="68">
    <cellStyle name="20% - Accent1 2" xfId="13" xr:uid="{00000000-0005-0000-0000-000000000000}"/>
    <cellStyle name="20% - Accent2 2" xfId="14" xr:uid="{00000000-0005-0000-0000-000001000000}"/>
    <cellStyle name="20% - Accent3 2" xfId="5" xr:uid="{00000000-0005-0000-0000-000002000000}"/>
    <cellStyle name="20% - Accent3 2 2" xfId="62" xr:uid="{00000000-0005-0000-0000-000003000000}"/>
    <cellStyle name="20% - Accent4 2" xfId="15" xr:uid="{00000000-0005-0000-0000-000004000000}"/>
    <cellStyle name="20% - Accent5 2" xfId="16" xr:uid="{00000000-0005-0000-0000-000005000000}"/>
    <cellStyle name="20% - Accent6 2" xfId="17" xr:uid="{00000000-0005-0000-0000-000006000000}"/>
    <cellStyle name="40% - Accent1 2" xfId="18" xr:uid="{00000000-0005-0000-0000-000007000000}"/>
    <cellStyle name="40% - Accent2 2" xfId="19" xr:uid="{00000000-0005-0000-0000-000008000000}"/>
    <cellStyle name="40% - Accent3 2" xfId="20" xr:uid="{00000000-0005-0000-0000-000009000000}"/>
    <cellStyle name="40% - Accent4 2" xfId="21" xr:uid="{00000000-0005-0000-0000-00000A000000}"/>
    <cellStyle name="40% - Accent5 2" xfId="22" xr:uid="{00000000-0005-0000-0000-00000B000000}"/>
    <cellStyle name="40% - Accent6 2" xfId="23" xr:uid="{00000000-0005-0000-0000-00000C000000}"/>
    <cellStyle name="60% - Accent1 2" xfId="24" xr:uid="{00000000-0005-0000-0000-00000D000000}"/>
    <cellStyle name="60% - Accent2 2" xfId="25" xr:uid="{00000000-0005-0000-0000-00000E000000}"/>
    <cellStyle name="60% - Accent3 2" xfId="26" xr:uid="{00000000-0005-0000-0000-00000F000000}"/>
    <cellStyle name="60% - Accent4 2" xfId="27" xr:uid="{00000000-0005-0000-0000-000010000000}"/>
    <cellStyle name="60% - Accent5 2" xfId="28" xr:uid="{00000000-0005-0000-0000-000011000000}"/>
    <cellStyle name="60% - Accent6 2" xfId="29" xr:uid="{00000000-0005-0000-0000-000012000000}"/>
    <cellStyle name="Accent1 2" xfId="30" xr:uid="{00000000-0005-0000-0000-000013000000}"/>
    <cellStyle name="Accent2 2" xfId="31" xr:uid="{00000000-0005-0000-0000-000014000000}"/>
    <cellStyle name="Accent3 2" xfId="32" xr:uid="{00000000-0005-0000-0000-000015000000}"/>
    <cellStyle name="Accent4 2" xfId="33" xr:uid="{00000000-0005-0000-0000-000016000000}"/>
    <cellStyle name="Accent5 2" xfId="34" xr:uid="{00000000-0005-0000-0000-000017000000}"/>
    <cellStyle name="Accent6 2" xfId="35" xr:uid="{00000000-0005-0000-0000-000018000000}"/>
    <cellStyle name="Bad 2" xfId="36" xr:uid="{00000000-0005-0000-0000-000019000000}"/>
    <cellStyle name="Calculation 2" xfId="8" xr:uid="{00000000-0005-0000-0000-00001A000000}"/>
    <cellStyle name="Calculation 2 2" xfId="63" xr:uid="{00000000-0005-0000-0000-00001B000000}"/>
    <cellStyle name="Check Cell 2" xfId="37" xr:uid="{00000000-0005-0000-0000-00001C000000}"/>
    <cellStyle name="Comma 2" xfId="12" xr:uid="{00000000-0005-0000-0000-00001D000000}"/>
    <cellStyle name="Comma 3" xfId="65" xr:uid="{00000000-0005-0000-0000-00001E000000}"/>
    <cellStyle name="Currency" xfId="67" builtinId="4"/>
    <cellStyle name="Currency 2" xfId="3" xr:uid="{00000000-0005-0000-0000-000020000000}"/>
    <cellStyle name="Currency 3" xfId="9" xr:uid="{00000000-0005-0000-0000-000021000000}"/>
    <cellStyle name="Explanatory Text 2" xfId="38" xr:uid="{00000000-0005-0000-0000-000022000000}"/>
    <cellStyle name="Good 2" xfId="39" xr:uid="{00000000-0005-0000-0000-000023000000}"/>
    <cellStyle name="Heading 1 2" xfId="40" xr:uid="{00000000-0005-0000-0000-000024000000}"/>
    <cellStyle name="Heading 2 2" xfId="41" xr:uid="{00000000-0005-0000-0000-000025000000}"/>
    <cellStyle name="Heading 3 2" xfId="42" xr:uid="{00000000-0005-0000-0000-000026000000}"/>
    <cellStyle name="Heading 4 2" xfId="43" xr:uid="{00000000-0005-0000-0000-000027000000}"/>
    <cellStyle name="Hyperlink 2" xfId="44" xr:uid="{00000000-0005-0000-0000-000028000000}"/>
    <cellStyle name="Input 2" xfId="7" xr:uid="{00000000-0005-0000-0000-000029000000}"/>
    <cellStyle name="Input 2 2" xfId="64" xr:uid="{00000000-0005-0000-0000-00002A000000}"/>
    <cellStyle name="Linked Cell 2" xfId="45" xr:uid="{00000000-0005-0000-0000-00002B000000}"/>
    <cellStyle name="Neutral 2" xfId="46" xr:uid="{00000000-0005-0000-0000-00002C000000}"/>
    <cellStyle name="Normal" xfId="0" builtinId="0"/>
    <cellStyle name="Normal 2" xfId="2" xr:uid="{00000000-0005-0000-0000-00002E000000}"/>
    <cellStyle name="Normal 2 2" xfId="6" xr:uid="{00000000-0005-0000-0000-00002F000000}"/>
    <cellStyle name="Normal 2 2 2" xfId="11" xr:uid="{00000000-0005-0000-0000-000030000000}"/>
    <cellStyle name="Normal 2 3" xfId="47" xr:uid="{00000000-0005-0000-0000-000031000000}"/>
    <cellStyle name="Normal 2 3 2" xfId="48" xr:uid="{00000000-0005-0000-0000-000032000000}"/>
    <cellStyle name="Normal 2 3 3" xfId="49" xr:uid="{00000000-0005-0000-0000-000033000000}"/>
    <cellStyle name="Normal 2 4" xfId="50" xr:uid="{00000000-0005-0000-0000-000034000000}"/>
    <cellStyle name="Normal 3" xfId="51" xr:uid="{00000000-0005-0000-0000-000035000000}"/>
    <cellStyle name="Normal 4" xfId="52" xr:uid="{00000000-0005-0000-0000-000036000000}"/>
    <cellStyle name="Normal 4 2" xfId="53" xr:uid="{00000000-0005-0000-0000-000037000000}"/>
    <cellStyle name="Normal 5" xfId="54" xr:uid="{00000000-0005-0000-0000-000038000000}"/>
    <cellStyle name="Normal 5 2" xfId="55" xr:uid="{00000000-0005-0000-0000-000039000000}"/>
    <cellStyle name="Normal 6" xfId="1" xr:uid="{00000000-0005-0000-0000-00003A000000}"/>
    <cellStyle name="Note 2" xfId="56" xr:uid="{00000000-0005-0000-0000-00003B000000}"/>
    <cellStyle name="Output 2" xfId="57" xr:uid="{00000000-0005-0000-0000-00003C000000}"/>
    <cellStyle name="Percent" xfId="66" builtinId="5"/>
    <cellStyle name="Percent 2" xfId="4" xr:uid="{00000000-0005-0000-0000-00003E000000}"/>
    <cellStyle name="Percent 2 2" xfId="58" xr:uid="{00000000-0005-0000-0000-00003F000000}"/>
    <cellStyle name="Percent 3" xfId="10" xr:uid="{00000000-0005-0000-0000-000040000000}"/>
    <cellStyle name="Title 2" xfId="59" xr:uid="{00000000-0005-0000-0000-000041000000}"/>
    <cellStyle name="Total 2" xfId="60" xr:uid="{00000000-0005-0000-0000-000042000000}"/>
    <cellStyle name="Warning Text 2" xfId="61" xr:uid="{00000000-0005-0000-0000-000043000000}"/>
  </cellStyles>
  <dxfs count="7">
    <dxf>
      <font>
        <color theme="0"/>
      </font>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FF00"/>
        </patternFill>
      </fill>
    </dxf>
    <dxf>
      <font>
        <b/>
        <i val="0"/>
        <color auto="1"/>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CCFFCC"/>
      <color rgb="FFFFCC99"/>
      <color rgb="FFFFFF99"/>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11</xdr:col>
      <xdr:colOff>209550</xdr:colOff>
      <xdr:row>6</xdr:row>
      <xdr:rowOff>104775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5725" y="57150"/>
          <a:ext cx="7658100" cy="1019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1: Units by Bedroom Count</a:t>
          </a:r>
          <a:r>
            <a:rPr lang="en-US" sz="1400" b="1" i="0" u="none" strike="noStrike" baseline="0">
              <a:solidFill>
                <a:schemeClr val="dk1"/>
              </a:solidFill>
              <a:effectLst/>
              <a:latin typeface="+mn-lt"/>
              <a:ea typeface="+mn-ea"/>
              <a:cs typeface="+mn-cs"/>
            </a:rPr>
            <a:t> and Affordability</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u="none" strike="noStrike">
              <a:solidFill>
                <a:schemeClr val="dk1"/>
              </a:solidFill>
              <a:effectLst/>
              <a:latin typeface="+mn-lt"/>
              <a:ea typeface="+mn-ea"/>
              <a:cs typeface="+mn-cs"/>
            </a:rPr>
            <a:t>·   Insert as many lines as needed in this table.</a:t>
          </a:r>
        </a:p>
        <a:p>
          <a:r>
            <a:rPr lang="en-US" sz="1100" b="0" i="0" u="none" strike="noStrike">
              <a:solidFill>
                <a:schemeClr val="dk1"/>
              </a:solidFill>
              <a:effectLst/>
              <a:latin typeface="+mn-lt"/>
              <a:ea typeface="+mn-ea"/>
              <a:cs typeface="+mn-cs"/>
            </a:rPr>
            <a:t>·   For congregate projects, where tenants will not have their own units, use the column entitled “Beds.” For studio/SRO</a:t>
          </a:r>
        </a:p>
        <a:p>
          <a:r>
            <a:rPr lang="en-US" sz="1100" b="0" i="0" u="none" strike="noStrike">
              <a:solidFill>
                <a:schemeClr val="dk1"/>
              </a:solidFill>
              <a:effectLst/>
              <a:latin typeface="+mn-lt"/>
              <a:ea typeface="+mn-ea"/>
              <a:cs typeface="+mn-cs"/>
            </a:rPr>
            <a:t>    units and larger, use the columns that identify the planned units by bedroom size.</a:t>
          </a:r>
          <a:endParaRPr lang="en-US" sz="1100" b="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9</xdr:col>
      <xdr:colOff>47625</xdr:colOff>
      <xdr:row>13</xdr:row>
      <xdr:rowOff>85725</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104775" y="104775"/>
          <a:ext cx="9029700" cy="2085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6:</a:t>
          </a:r>
          <a:r>
            <a:rPr lang="en-US" sz="1400" b="1" i="0" u="none" strike="noStrike" baseline="0">
              <a:solidFill>
                <a:schemeClr val="dk1"/>
              </a:solidFill>
              <a:effectLst/>
              <a:latin typeface="+mn-lt"/>
              <a:ea typeface="+mn-ea"/>
              <a:cs typeface="+mn-cs"/>
            </a:rPr>
            <a:t> Developer Experience</a:t>
          </a:r>
        </a:p>
        <a:p>
          <a:r>
            <a:rPr lang="en-US" sz="1200" b="1" i="0" u="none" strike="noStrike">
              <a:solidFill>
                <a:schemeClr val="dk1"/>
              </a:solidFill>
              <a:effectLst/>
              <a:latin typeface="+mn-lt"/>
              <a:ea typeface="+mn-ea"/>
              <a:cs typeface="+mn-cs"/>
            </a:rPr>
            <a:t>Instructions:</a:t>
          </a:r>
        </a:p>
        <a:p>
          <a:r>
            <a:rPr lang="en-US" sz="1200" b="0" i="0" u="sng" strike="noStrike">
              <a:solidFill>
                <a:schemeClr val="dk1"/>
              </a:solidFill>
              <a:effectLst/>
              <a:latin typeface="+mn-lt"/>
              <a:ea typeface="+mn-ea"/>
              <a:cs typeface="+mn-cs"/>
            </a:rPr>
            <a:t>For Project History:</a:t>
          </a:r>
        </a:p>
        <a:p>
          <a:r>
            <a:rPr lang="en-US" sz="1100" b="0" i="0">
              <a:solidFill>
                <a:schemeClr val="dk1"/>
              </a:solidFill>
              <a:effectLst/>
              <a:latin typeface="+mn-lt"/>
              <a:ea typeface="+mn-ea"/>
              <a:cs typeface="+mn-cs"/>
            </a:rPr>
            <a:t>• Indicate for each project what type it was by entering SF (Single-Family) or MF (Multifamily) and R (Rehab) or NC (New Construction) in the project name. </a:t>
          </a:r>
          <a:endParaRPr lang="en-US" sz="14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Organization is submitting more than one project this round</a:t>
          </a:r>
          <a:r>
            <a:rPr lang="en-US" sz="1100" b="0" i="0" baseline="0">
              <a:solidFill>
                <a:schemeClr val="dk1"/>
              </a:solidFill>
              <a:effectLst/>
              <a:latin typeface="+mn-lt"/>
              <a:ea typeface="+mn-ea"/>
              <a:cs typeface="+mn-cs"/>
            </a:rPr>
            <a:t>, you need only fill this Form out once. For each additional application, you </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need only refer to the application where the information is provided (e.g. "See Project Name")</a:t>
          </a:r>
          <a:endParaRPr lang="en-US" sz="1200">
            <a:effectLst/>
          </a:endParaRPr>
        </a:p>
        <a:p>
          <a:endParaRPr lang="en-US" sz="1200" b="0" i="0" u="sng" strike="noStrike">
            <a:solidFill>
              <a:schemeClr val="dk1"/>
            </a:solidFill>
            <a:effectLst/>
            <a:latin typeface="+mn-lt"/>
            <a:ea typeface="+mn-ea"/>
            <a:cs typeface="+mn-cs"/>
          </a:endParaRPr>
        </a:p>
        <a:p>
          <a:r>
            <a:rPr lang="en-US" sz="1200" b="0" i="0" u="sng" strike="noStrike">
              <a:solidFill>
                <a:schemeClr val="dk1"/>
              </a:solidFill>
              <a:effectLst/>
              <a:latin typeface="+mn-lt"/>
              <a:ea typeface="+mn-ea"/>
              <a:cs typeface="+mn-cs"/>
            </a:rPr>
            <a:t>For Developer Pipeline:</a:t>
          </a:r>
        </a:p>
        <a:p>
          <a:r>
            <a:rPr lang="en-US" sz="1100" b="0" i="0">
              <a:solidFill>
                <a:schemeClr val="dk1"/>
              </a:solidFill>
              <a:effectLst/>
              <a:latin typeface="+mn-lt"/>
              <a:ea typeface="+mn-ea"/>
              <a:cs typeface="+mn-cs"/>
            </a:rPr>
            <a:t>• List projects for which you plan to seek funding in the next 12 months or have received at least one funding commitment</a:t>
          </a:r>
          <a:endParaRPr lang="en-US" sz="1400">
            <a:effectLst/>
          </a:endParaRPr>
        </a:p>
        <a:p>
          <a:r>
            <a:rPr lang="en-US" sz="1100" b="0" i="0">
              <a:solidFill>
                <a:schemeClr val="dk1"/>
              </a:solidFill>
              <a:effectLst/>
              <a:latin typeface="+mn-lt"/>
              <a:ea typeface="+mn-ea"/>
              <a:cs typeface="+mn-cs"/>
            </a:rPr>
            <a:t>• Indicate SF (Single Family) or MF (Multifamily), Rehab ( R) or New Construction (NC) in project name</a:t>
          </a:r>
          <a:endParaRPr lang="en-US" sz="1400">
            <a:effectLst/>
          </a:endParaRPr>
        </a:p>
        <a:p>
          <a:endParaRPr lang="en-US" sz="1400" b="1" i="0" u="none" strike="noStrik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0</xdr:row>
      <xdr:rowOff>47624</xdr:rowOff>
    </xdr:from>
    <xdr:to>
      <xdr:col>6</xdr:col>
      <xdr:colOff>76200</xdr:colOff>
      <xdr:row>7</xdr:row>
      <xdr:rowOff>95250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39700" y="47624"/>
          <a:ext cx="8785225" cy="118110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a:t>
          </a:r>
          <a:r>
            <a:rPr lang="en-US" sz="1400" b="1" i="0" u="none" strike="noStrike" baseline="0">
              <a:solidFill>
                <a:schemeClr val="dk1"/>
              </a:solidFill>
              <a:effectLst/>
              <a:latin typeface="+mn-lt"/>
              <a:ea typeface="+mn-ea"/>
              <a:cs typeface="+mn-cs"/>
            </a:rPr>
            <a:t> 5</a:t>
          </a:r>
          <a:r>
            <a:rPr lang="en-US" sz="1400" b="1" i="0" u="none" strike="noStrike">
              <a:solidFill>
                <a:schemeClr val="dk1"/>
              </a:solidFill>
              <a:effectLst/>
              <a:latin typeface="+mn-lt"/>
              <a:ea typeface="+mn-ea"/>
              <a:cs typeface="+mn-cs"/>
            </a:rPr>
            <a:t>:</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a:t>• Provide "Date Completed" and "Status" information for the following project tasks at a minimum. </a:t>
          </a:r>
        </a:p>
        <a:p>
          <a:r>
            <a:rPr lang="en-US" sz="1100" b="0"/>
            <a:t>• If a task does not apply to your project, enter N/A.  To add additional tasks, insert additional lines as needed.  </a:t>
          </a:r>
        </a:p>
        <a:p>
          <a:r>
            <a:rPr lang="en-US" sz="1100" b="0"/>
            <a:t>• Submit this form in chronological order.  Use the sort function to reorder the form by the "Date Completed” column. </a:t>
          </a:r>
        </a:p>
        <a:p>
          <a:r>
            <a:rPr lang="en-US" sz="1100" b="0"/>
            <a:t>• For each new task you enter in this column, also enter the appropriate category in the first column.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50799</xdr:rowOff>
    </xdr:from>
    <xdr:to>
      <xdr:col>5</xdr:col>
      <xdr:colOff>76200</xdr:colOff>
      <xdr:row>2</xdr:row>
      <xdr:rowOff>76200</xdr:rowOff>
    </xdr:to>
    <xdr:sp macro="" textlink="">
      <xdr:nvSpPr>
        <xdr:cNvPr id="2" name="TextBox 1">
          <a:extLst>
            <a:ext uri="{FF2B5EF4-FFF2-40B4-BE49-F238E27FC236}">
              <a16:creationId xmlns:a16="http://schemas.microsoft.com/office/drawing/2014/main" id="{FB65D3EA-5DA3-46F9-A57B-CE2C7B3A52D8}"/>
            </a:ext>
          </a:extLst>
        </xdr:cNvPr>
        <xdr:cNvSpPr txBox="1"/>
      </xdr:nvSpPr>
      <xdr:spPr>
        <a:xfrm>
          <a:off x="152400" y="50799"/>
          <a:ext cx="3467100" cy="34925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Self-Score </a:t>
          </a:r>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76198</xdr:rowOff>
    </xdr:from>
    <xdr:to>
      <xdr:col>11</xdr:col>
      <xdr:colOff>590550</xdr:colOff>
      <xdr:row>9</xdr:row>
      <xdr:rowOff>123825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76198"/>
          <a:ext cx="7905750" cy="15049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3: Development</a:t>
          </a:r>
          <a:r>
            <a:rPr lang="en-US" sz="1400" b="1" baseline="0">
              <a:solidFill>
                <a:schemeClr val="dk1"/>
              </a:solidFill>
              <a:effectLst/>
              <a:latin typeface="+mn-lt"/>
              <a:ea typeface="+mn-ea"/>
              <a:cs typeface="+mn-cs"/>
            </a:rPr>
            <a:t> Sources and Uses Budget </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u="none" strike="noStrike">
              <a:solidFill>
                <a:schemeClr val="dk1"/>
              </a:solidFill>
              <a:effectLst/>
              <a:latin typeface="+mn-lt"/>
              <a:ea typeface="+mn-ea"/>
              <a:cs typeface="+mn-cs"/>
            </a:rPr>
            <a:t>• Enterc osts by source in Columns H, I, J, K, etc.  The yellow total cells will autocalculate.</a:t>
          </a:r>
        </a:p>
        <a:p>
          <a:r>
            <a:rPr lang="en-US" sz="1100" b="0" i="0" u="none" strike="noStrike">
              <a:solidFill>
                <a:schemeClr val="dk1"/>
              </a:solidFill>
              <a:effectLst/>
              <a:latin typeface="+mn-lt"/>
              <a:ea typeface="+mn-ea"/>
              <a:cs typeface="+mn-cs"/>
            </a:rPr>
            <a:t>• Do not combine funding sources in a column.</a:t>
          </a:r>
        </a:p>
        <a:p>
          <a:r>
            <a:rPr lang="en-US" sz="1100" b="0" i="0">
              <a:solidFill>
                <a:schemeClr val="dk1"/>
              </a:solidFill>
              <a:effectLst/>
              <a:latin typeface="+mn-lt"/>
              <a:ea typeface="+mn-ea"/>
              <a:cs typeface="+mn-cs"/>
            </a:rPr>
            <a:t>• Add as many columns and rows as you need.</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Assume $300,000 in total land costs</a:t>
          </a:r>
          <a:r>
            <a:rPr lang="en-US" sz="1100" b="0" i="0" baseline="0">
              <a:solidFill>
                <a:schemeClr val="dk1"/>
              </a:solidFill>
              <a:effectLst/>
              <a:latin typeface="+mn-lt"/>
              <a:ea typeface="+mn-ea"/>
              <a:cs typeface="+mn-cs"/>
            </a:rPr>
            <a:t>. The City believes these costs will be greater, but will look to other funding sources to cover the gap. </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CDBG funds can only be used to fund costs associated with non-construction costs, such as  soft costs, demolition, site preparatoin. </a:t>
          </a:r>
          <a:endParaRPr lang="en-US">
            <a:effectLst/>
          </a:endParaRPr>
        </a:p>
        <a:p>
          <a:endParaRPr lang="en-US">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111124</xdr:colOff>
      <xdr:row>0</xdr:row>
      <xdr:rowOff>79375</xdr:rowOff>
    </xdr:from>
    <xdr:to>
      <xdr:col>13</xdr:col>
      <xdr:colOff>9524</xdr:colOff>
      <xdr:row>3</xdr:row>
      <xdr:rowOff>57150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11124" y="79375"/>
          <a:ext cx="10785475" cy="4635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4: Financing Sources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0</xdr:row>
      <xdr:rowOff>79375</xdr:rowOff>
    </xdr:from>
    <xdr:to>
      <xdr:col>14</xdr:col>
      <xdr:colOff>123824</xdr:colOff>
      <xdr:row>4</xdr:row>
      <xdr:rowOff>180975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33349" y="79375"/>
          <a:ext cx="9839325" cy="1016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5A: Proposed</a:t>
          </a:r>
          <a:r>
            <a:rPr lang="en-US" sz="1400" b="1" i="0" u="none" strike="noStrike" baseline="0">
              <a:solidFill>
                <a:schemeClr val="dk1"/>
              </a:solidFill>
              <a:effectLst/>
              <a:latin typeface="+mn-lt"/>
              <a:ea typeface="+mn-ea"/>
              <a:cs typeface="+mn-cs"/>
            </a:rPr>
            <a:t> Rents</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u="none" strike="noStrike">
              <a:solidFill>
                <a:schemeClr val="dk1"/>
              </a:solidFill>
              <a:effectLst/>
              <a:latin typeface="+mn-lt"/>
              <a:ea typeface="+mn-ea"/>
              <a:cs typeface="+mn-cs"/>
            </a:rPr>
            <a:t>* Rent - if the project includes PHA / HUD / USDA subsidy, include only the subsidy payment amount in column H.</a:t>
          </a:r>
        </a:p>
        <a:p>
          <a:r>
            <a:rPr lang="en-US" sz="1100" b="0" i="0" u="none" strike="noStrike">
              <a:solidFill>
                <a:schemeClr val="dk1"/>
              </a:solidFill>
              <a:effectLst/>
              <a:latin typeface="+mn-lt"/>
              <a:ea typeface="+mn-ea"/>
              <a:cs typeface="+mn-cs"/>
            </a:rPr>
            <a:t>** Annual Gross Tenant Paid Rental Income will flow into Year 1 “Annual Gross Tenant Paid Rental Income” entered on Operating Pro Forma.</a:t>
          </a:r>
        </a:p>
        <a:p>
          <a:r>
            <a:rPr lang="en-US" sz="1100" b="0" i="0" u="none" strike="noStrike">
              <a:solidFill>
                <a:schemeClr val="dk1"/>
              </a:solidFill>
              <a:effectLst/>
              <a:latin typeface="+mn-lt"/>
              <a:ea typeface="+mn-ea"/>
              <a:cs typeface="+mn-cs"/>
            </a:rPr>
            <a:t>*** Annual Gross Rental Subsidy Income will flow into Year 1 “Annual Gross Rental Subsidy Income” entered on Operating Pro Forma.</a:t>
          </a: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0</xdr:row>
      <xdr:rowOff>85724</xdr:rowOff>
    </xdr:from>
    <xdr:to>
      <xdr:col>7</xdr:col>
      <xdr:colOff>190500</xdr:colOff>
      <xdr:row>5</xdr:row>
      <xdr:rowOff>9524</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42875" y="85724"/>
          <a:ext cx="7581900"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5B:</a:t>
          </a:r>
          <a:r>
            <a:rPr lang="en-US" sz="1400" b="1" i="0" u="none" strike="noStrike" baseline="0">
              <a:solidFill>
                <a:schemeClr val="dk1"/>
              </a:solidFill>
              <a:effectLst/>
              <a:latin typeface="+mn-lt"/>
              <a:ea typeface="+mn-ea"/>
              <a:cs typeface="+mn-cs"/>
            </a:rPr>
            <a:t> Operating, Service, and Rent Subsidy Sources (if applicable) </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u="none" strike="noStrike">
              <a:solidFill>
                <a:schemeClr val="dk1"/>
              </a:solidFill>
              <a:effectLst/>
              <a:latin typeface="+mn-lt"/>
              <a:ea typeface="+mn-ea"/>
              <a:cs typeface="+mn-cs"/>
            </a:rPr>
            <a:t>• Please</a:t>
          </a:r>
          <a:r>
            <a:rPr lang="en-US" sz="1100" b="0" i="0" u="none" strike="noStrike" baseline="0">
              <a:solidFill>
                <a:schemeClr val="dk1"/>
              </a:solidFill>
              <a:effectLst/>
              <a:latin typeface="+mn-lt"/>
              <a:ea typeface="+mn-ea"/>
              <a:cs typeface="+mn-cs"/>
            </a:rPr>
            <a:t> be certain to enter the correct fund source in the correct table. We understand that this woudl be proposed or anticipated sources that are not yet secured.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1</xdr:rowOff>
    </xdr:from>
    <xdr:to>
      <xdr:col>15</xdr:col>
      <xdr:colOff>238125</xdr:colOff>
      <xdr:row>13</xdr:row>
      <xdr:rowOff>152400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4300" y="161926"/>
          <a:ext cx="8401050" cy="2095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5C: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a:t>
          </a:r>
          <a:r>
            <a:rPr lang="en-US" sz="1100" b="0" i="0" u="none" strike="noStrike" baseline="0">
              <a:solidFill>
                <a:schemeClr val="dk1"/>
              </a:solidFill>
              <a:effectLst/>
              <a:latin typeface="+mn-lt"/>
              <a:ea typeface="+mn-ea"/>
              <a:cs typeface="+mn-cs"/>
            </a:rPr>
            <a:t> highlighted in Yellow are calculations or are fed by other forms. </a:t>
          </a:r>
          <a:r>
            <a:rPr lang="en-US" sz="1100" b="0" i="0" u="none" strike="noStrike">
              <a:solidFill>
                <a:schemeClr val="dk1"/>
              </a:solidFill>
              <a:effectLst/>
              <a:latin typeface="+mn-lt"/>
              <a:ea typeface="+mn-ea"/>
              <a:cs typeface="+mn-cs"/>
            </a:rPr>
            <a:t>All other cells</a:t>
          </a:r>
          <a:r>
            <a:rPr lang="en-US" sz="1100" b="0" i="0" u="none" strike="noStrike" baseline="0">
              <a:solidFill>
                <a:schemeClr val="dk1"/>
              </a:solidFill>
              <a:effectLst/>
              <a:latin typeface="+mn-lt"/>
              <a:ea typeface="+mn-ea"/>
              <a:cs typeface="+mn-cs"/>
            </a:rPr>
            <a:t> are hand-entry.</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If project has rental subsidies, provide two separate pro formas - one with subsidy and one without. </a:t>
          </a:r>
          <a:endParaRPr lang="en-US"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Please </a:t>
          </a:r>
          <a:r>
            <a:rPr lang="en-US" sz="1100">
              <a:solidFill>
                <a:schemeClr val="dk1"/>
              </a:solidFill>
              <a:effectLst/>
              <a:latin typeface="+mn-lt"/>
              <a:ea typeface="+mn-ea"/>
              <a:cs typeface="+mn-cs"/>
            </a:rPr>
            <a:t>utilize revenue inflation factors, cost escalators and vacancy rates based on other similar projects in your portfolio, guidance from</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revenue sources, or other data sources. </a:t>
          </a:r>
          <a:r>
            <a:rPr lang="en-US" sz="1100" b="0" i="0">
              <a:solidFill>
                <a:schemeClr val="dk1"/>
              </a:solidFill>
              <a:effectLst/>
              <a:latin typeface="+mn-lt"/>
              <a:ea typeface="+mn-ea"/>
              <a:cs typeface="+mn-cs"/>
            </a:rPr>
            <a:t>D</a:t>
          </a:r>
          <a:r>
            <a:rPr lang="en-US" sz="1100" b="0" i="0" baseline="0">
              <a:solidFill>
                <a:schemeClr val="dk1"/>
              </a:solidFill>
              <a:effectLst/>
              <a:latin typeface="+mn-lt"/>
              <a:ea typeface="+mn-ea"/>
              <a:cs typeface="+mn-cs"/>
            </a:rPr>
            <a:t>eclare the percentage values for cost escalation in the fields highlighted in green. </a:t>
          </a:r>
          <a:r>
            <a:rPr lang="en-US" sz="1100">
              <a:solidFill>
                <a:schemeClr val="dk1"/>
              </a:solidFill>
              <a:effectLst/>
              <a:latin typeface="+mn-lt"/>
              <a:ea typeface="+mn-ea"/>
              <a:cs typeface="+mn-cs"/>
            </a:rPr>
            <a:t>In the absence of</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an appropriate data or policy source</a:t>
          </a:r>
          <a:r>
            <a:rPr lang="en-US" sz="1100" b="0" i="0" baseline="0">
              <a:solidFill>
                <a:schemeClr val="dk1"/>
              </a:solidFill>
              <a:effectLst/>
              <a:latin typeface="+mn-lt"/>
              <a:ea typeface="+mn-ea"/>
              <a:cs typeface="+mn-cs"/>
            </a:rPr>
            <a:t>, y</a:t>
          </a:r>
          <a:r>
            <a:rPr lang="en-US" sz="1100" b="0" i="0">
              <a:solidFill>
                <a:schemeClr val="dk1"/>
              </a:solidFill>
              <a:effectLst/>
              <a:latin typeface="+mn-lt"/>
              <a:ea typeface="+mn-ea"/>
              <a:cs typeface="+mn-cs"/>
            </a:rPr>
            <a:t>ou may use the</a:t>
          </a:r>
          <a:r>
            <a:rPr lang="en-US" sz="1100" b="0" i="0" baseline="0">
              <a:solidFill>
                <a:schemeClr val="dk1"/>
              </a:solidFill>
              <a:effectLst/>
              <a:latin typeface="+mn-lt"/>
              <a:ea typeface="+mn-ea"/>
              <a:cs typeface="+mn-cs"/>
            </a:rPr>
            <a:t> following historic values: </a:t>
          </a:r>
        </a:p>
        <a:p>
          <a:pPr marL="0" marR="0" indent="0" defTabSz="914400" eaLnBrk="1" fontAlgn="auto" latinLnBrk="0" hangingPunct="1">
            <a:lnSpc>
              <a:spcPct val="100000"/>
            </a:lnSpc>
            <a:spcBef>
              <a:spcPts val="0"/>
            </a:spcBef>
            <a:spcAft>
              <a:spcPts val="0"/>
            </a:spcAft>
            <a:buClrTx/>
            <a:buSzTx/>
            <a:buFontTx/>
            <a:buNone/>
            <a:tabLst/>
            <a:defRPr/>
          </a:pPr>
          <a:r>
            <a:rPr lang="en-US" sz="1100" b="0" i="1" baseline="0">
              <a:solidFill>
                <a:schemeClr val="dk1"/>
              </a:solidFill>
              <a:effectLst/>
              <a:latin typeface="+mn-lt"/>
              <a:ea typeface="+mn-ea"/>
              <a:cs typeface="+mn-cs"/>
            </a:rPr>
            <a:t>	Residential Income Inflation</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2.5%</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1" baseline="0">
              <a:solidFill>
                <a:schemeClr val="dk1"/>
              </a:solidFill>
              <a:effectLst/>
              <a:latin typeface="+mn-lt"/>
              <a:ea typeface="+mn-ea"/>
              <a:cs typeface="+mn-cs"/>
            </a:rPr>
            <a:t>Vacancy (Annual Residential)</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       5.0%</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1" baseline="0">
              <a:solidFill>
                <a:schemeClr val="dk1"/>
              </a:solidFill>
              <a:effectLst/>
              <a:latin typeface="+mn-lt"/>
              <a:ea typeface="+mn-ea"/>
              <a:cs typeface="+mn-cs"/>
            </a:rPr>
            <a:t>Vacancy (Annual Nonresidential)</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10.0%</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1">
              <a:solidFill>
                <a:schemeClr val="dk1"/>
              </a:solidFill>
              <a:effectLst/>
              <a:latin typeface="+mn-lt"/>
              <a:ea typeface="+mn-ea"/>
              <a:cs typeface="+mn-cs"/>
            </a:rPr>
            <a:t>Operating Expenses Inflation</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3.5%</a:t>
          </a:r>
          <a:endParaRPr lang="en-US" b="1">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0</xdr:row>
      <xdr:rowOff>123825</xdr:rowOff>
    </xdr:from>
    <xdr:to>
      <xdr:col>11</xdr:col>
      <xdr:colOff>180975</xdr:colOff>
      <xdr:row>4</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33350" y="123825"/>
          <a:ext cx="9296400" cy="523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Pro</a:t>
          </a:r>
          <a:r>
            <a:rPr lang="en-US" sz="1400" b="1" i="0" u="none" strike="noStrike" baseline="0">
              <a:solidFill>
                <a:schemeClr val="dk1"/>
              </a:solidFill>
              <a:effectLst/>
              <a:latin typeface="+mn-lt"/>
              <a:ea typeface="+mn-ea"/>
              <a:cs typeface="+mn-cs"/>
            </a:rPr>
            <a:t> Forma At-A-Glance</a:t>
          </a:r>
        </a:p>
        <a:p>
          <a:r>
            <a:rPr lang="en-US" sz="1100" b="0" i="0" u="none" strike="noStrike">
              <a:solidFill>
                <a:schemeClr val="dk1"/>
              </a:solidFill>
              <a:effectLst/>
              <a:latin typeface="+mn-lt"/>
              <a:ea typeface="+mn-ea"/>
              <a:cs typeface="+mn-cs"/>
            </a:rPr>
            <a:t>This page rolls up totals</a:t>
          </a:r>
          <a:r>
            <a:rPr lang="en-US" sz="1100" b="0" i="0" u="none" strike="noStrike" baseline="0">
              <a:solidFill>
                <a:schemeClr val="dk1"/>
              </a:solidFill>
              <a:effectLst/>
              <a:latin typeface="+mn-lt"/>
              <a:ea typeface="+mn-ea"/>
              <a:cs typeface="+mn-cs"/>
            </a:rPr>
            <a:t> from forms 8C-E, to allow for easy comparison. No data entry is required on this page.</a:t>
          </a:r>
          <a:endParaRPr lang="en-US" sz="11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BG/CDB/2016/Kane%20Street%20Garden/City%20of%20La%20Crosse%20Forms%20RF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_the_Hood"/>
      <sheetName val="Form 6D"/>
      <sheetName val="Form 1b"/>
      <sheetName val="Form 6E"/>
      <sheetName val="Form 2"/>
      <sheetName val="ESDS-UnderTheHood"/>
      <sheetName val="Form 3a"/>
      <sheetName val="Form 3b"/>
      <sheetName val="Form 4"/>
      <sheetName val="Form 5A "/>
      <sheetName val="Form 5B"/>
      <sheetName val="Form 5C"/>
      <sheetName val="ProForma At-A-Glance"/>
      <sheetName val="Form 6"/>
      <sheetName val="LIHTC_ScoringLists"/>
      <sheetName val="HTF Rollup"/>
      <sheetName val="City of La Crosse Forms RFQ"/>
    </sheetNames>
    <definedNames>
      <definedName name="Loan_Start"/>
    </definedNames>
    <sheetDataSet>
      <sheetData sheetId="0">
        <row r="10">
          <cell r="C10" t="str">
            <v xml:space="preserve">Grant </v>
          </cell>
        </row>
        <row r="11">
          <cell r="C11" t="str">
            <v>Loan</v>
          </cell>
        </row>
        <row r="16">
          <cell r="C16" t="str">
            <v>Public</v>
          </cell>
        </row>
        <row r="17">
          <cell r="C17" t="str">
            <v>Private</v>
          </cell>
        </row>
        <row r="38">
          <cell r="C38" t="str">
            <v>30%</v>
          </cell>
        </row>
        <row r="39">
          <cell r="C39" t="str">
            <v>40%</v>
          </cell>
        </row>
        <row r="40">
          <cell r="C40" t="str">
            <v>50%</v>
          </cell>
        </row>
        <row r="41">
          <cell r="C41" t="str">
            <v>60%</v>
          </cell>
        </row>
        <row r="42">
          <cell r="C42" t="str">
            <v>80%</v>
          </cell>
        </row>
      </sheetData>
      <sheetData sheetId="1" refreshError="1"/>
      <sheetData sheetId="2"/>
      <sheetData sheetId="3" refreshError="1"/>
      <sheetData sheetId="4"/>
      <sheetData sheetId="5" refreshError="1"/>
      <sheetData sheetId="6" refreshError="1"/>
      <sheetData sheetId="7">
        <row r="31">
          <cell r="F31">
            <v>0</v>
          </cell>
        </row>
        <row r="32">
          <cell r="F32">
            <v>0</v>
          </cell>
        </row>
        <row r="57">
          <cell r="F57">
            <v>0</v>
          </cell>
        </row>
        <row r="62">
          <cell r="F62">
            <v>0</v>
          </cell>
        </row>
        <row r="67">
          <cell r="F67">
            <v>0</v>
          </cell>
        </row>
        <row r="70">
          <cell r="F70">
            <v>0</v>
          </cell>
        </row>
        <row r="75">
          <cell r="F75">
            <v>0</v>
          </cell>
        </row>
        <row r="77">
          <cell r="F77">
            <v>0</v>
          </cell>
        </row>
        <row r="81">
          <cell r="F81">
            <v>0</v>
          </cell>
        </row>
        <row r="87">
          <cell r="F87">
            <v>0</v>
          </cell>
        </row>
        <row r="101">
          <cell r="F101">
            <v>0</v>
          </cell>
        </row>
        <row r="111">
          <cell r="F111">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rgb="FFFF0000"/>
  </sheetPr>
  <dimension ref="B10:F83"/>
  <sheetViews>
    <sheetView topLeftCell="A22" workbookViewId="0">
      <selection activeCell="C47" sqref="C47"/>
    </sheetView>
  </sheetViews>
  <sheetFormatPr defaultRowHeight="12.5" x14ac:dyDescent="0.25"/>
  <cols>
    <col min="2" max="2" width="15" bestFit="1" customWidth="1"/>
    <col min="3" max="3" width="22.26953125" bestFit="1" customWidth="1"/>
    <col min="5" max="5" width="18.54296875" bestFit="1" customWidth="1"/>
    <col min="6" max="6" width="23.1796875" bestFit="1" customWidth="1"/>
  </cols>
  <sheetData>
    <row r="10" spans="2:3" x14ac:dyDescent="0.25">
      <c r="B10" t="s">
        <v>213</v>
      </c>
      <c r="C10" t="s">
        <v>206</v>
      </c>
    </row>
    <row r="11" spans="2:3" x14ac:dyDescent="0.25">
      <c r="C11" t="s">
        <v>91</v>
      </c>
    </row>
    <row r="16" spans="2:3" x14ac:dyDescent="0.25">
      <c r="B16" t="s">
        <v>214</v>
      </c>
      <c r="C16" t="s">
        <v>207</v>
      </c>
    </row>
    <row r="17" spans="2:3" x14ac:dyDescent="0.25">
      <c r="C17" t="s">
        <v>208</v>
      </c>
    </row>
    <row r="24" spans="2:3" x14ac:dyDescent="0.25">
      <c r="B24" t="s">
        <v>215</v>
      </c>
      <c r="C24" t="s">
        <v>210</v>
      </c>
    </row>
    <row r="25" spans="2:3" x14ac:dyDescent="0.25">
      <c r="C25" t="s">
        <v>211</v>
      </c>
    </row>
    <row r="26" spans="2:3" x14ac:dyDescent="0.25">
      <c r="C26" t="s">
        <v>212</v>
      </c>
    </row>
    <row r="27" spans="2:3" x14ac:dyDescent="0.25">
      <c r="C27" t="s">
        <v>90</v>
      </c>
    </row>
    <row r="29" spans="2:3" x14ac:dyDescent="0.25">
      <c r="B29" t="s">
        <v>216</v>
      </c>
      <c r="C29" s="281"/>
    </row>
    <row r="30" spans="2:3" x14ac:dyDescent="0.25">
      <c r="C30" s="281" t="s">
        <v>590</v>
      </c>
    </row>
    <row r="31" spans="2:3" x14ac:dyDescent="0.25">
      <c r="C31" s="281" t="s">
        <v>588</v>
      </c>
    </row>
    <row r="32" spans="2:3" x14ac:dyDescent="0.25">
      <c r="C32" s="281" t="s">
        <v>589</v>
      </c>
    </row>
    <row r="34" spans="2:3" x14ac:dyDescent="0.25">
      <c r="B34" s="281" t="s">
        <v>591</v>
      </c>
      <c r="C34" t="s">
        <v>217</v>
      </c>
    </row>
    <row r="35" spans="2:3" x14ac:dyDescent="0.25">
      <c r="C35" t="s">
        <v>218</v>
      </c>
    </row>
    <row r="37" spans="2:3" x14ac:dyDescent="0.25">
      <c r="B37" s="281" t="s">
        <v>219</v>
      </c>
    </row>
    <row r="38" spans="2:3" ht="13" x14ac:dyDescent="0.3">
      <c r="C38" s="196" t="s">
        <v>220</v>
      </c>
    </row>
    <row r="39" spans="2:3" ht="13" x14ac:dyDescent="0.3">
      <c r="C39" s="196" t="s">
        <v>221</v>
      </c>
    </row>
    <row r="40" spans="2:3" ht="13" x14ac:dyDescent="0.3">
      <c r="C40" s="196" t="s">
        <v>222</v>
      </c>
    </row>
    <row r="41" spans="2:3" ht="13" x14ac:dyDescent="0.3">
      <c r="C41" s="196" t="s">
        <v>223</v>
      </c>
    </row>
    <row r="42" spans="2:3" ht="13" x14ac:dyDescent="0.3">
      <c r="C42" s="196" t="s">
        <v>224</v>
      </c>
    </row>
    <row r="45" spans="2:3" ht="13" x14ac:dyDescent="0.3">
      <c r="C45" s="196"/>
    </row>
    <row r="46" spans="2:3" ht="13" x14ac:dyDescent="0.3">
      <c r="C46" s="196"/>
    </row>
    <row r="49" spans="2:6" x14ac:dyDescent="0.25">
      <c r="B49" s="281" t="s">
        <v>584</v>
      </c>
      <c r="C49" s="283" t="s">
        <v>285</v>
      </c>
    </row>
    <row r="50" spans="2:6" x14ac:dyDescent="0.25">
      <c r="C50" s="283" t="s">
        <v>283</v>
      </c>
    </row>
    <row r="51" spans="2:6" x14ac:dyDescent="0.25">
      <c r="C51" s="283" t="s">
        <v>284</v>
      </c>
    </row>
    <row r="53" spans="2:6" x14ac:dyDescent="0.25">
      <c r="B53" t="s">
        <v>288</v>
      </c>
      <c r="E53" s="430" t="s">
        <v>739</v>
      </c>
    </row>
    <row r="54" spans="2:6" x14ac:dyDescent="0.25">
      <c r="C54" s="430" t="s">
        <v>740</v>
      </c>
      <c r="F54" s="430" t="s">
        <v>735</v>
      </c>
    </row>
    <row r="55" spans="2:6" x14ac:dyDescent="0.25">
      <c r="C55" s="430" t="s">
        <v>108</v>
      </c>
      <c r="F55" s="430" t="s">
        <v>738</v>
      </c>
    </row>
    <row r="56" spans="2:6" x14ac:dyDescent="0.25">
      <c r="C56" t="s">
        <v>13</v>
      </c>
    </row>
    <row r="57" spans="2:6" x14ac:dyDescent="0.25">
      <c r="C57" t="s">
        <v>10</v>
      </c>
    </row>
    <row r="58" spans="2:6" x14ac:dyDescent="0.25">
      <c r="C58" t="s">
        <v>11</v>
      </c>
    </row>
    <row r="59" spans="2:6" x14ac:dyDescent="0.25">
      <c r="C59" t="s">
        <v>12</v>
      </c>
    </row>
    <row r="60" spans="2:6" x14ac:dyDescent="0.25">
      <c r="C60" t="s">
        <v>225</v>
      </c>
    </row>
    <row r="61" spans="2:6" x14ac:dyDescent="0.25">
      <c r="C61" t="s">
        <v>14</v>
      </c>
    </row>
    <row r="62" spans="2:6" x14ac:dyDescent="0.25">
      <c r="C62" t="s">
        <v>15</v>
      </c>
    </row>
    <row r="63" spans="2:6" x14ac:dyDescent="0.25">
      <c r="C63" t="s">
        <v>16</v>
      </c>
    </row>
    <row r="64" spans="2:6" x14ac:dyDescent="0.25">
      <c r="C64" t="s">
        <v>107</v>
      </c>
    </row>
    <row r="65" spans="2:3" x14ac:dyDescent="0.25">
      <c r="C65" t="s">
        <v>226</v>
      </c>
    </row>
    <row r="67" spans="2:3" x14ac:dyDescent="0.25">
      <c r="B67" s="280" t="s">
        <v>292</v>
      </c>
      <c r="C67" s="287"/>
    </row>
    <row r="68" spans="2:3" x14ac:dyDescent="0.25">
      <c r="C68" s="288" t="s">
        <v>293</v>
      </c>
    </row>
    <row r="69" spans="2:3" x14ac:dyDescent="0.25">
      <c r="C69" s="288" t="s">
        <v>294</v>
      </c>
    </row>
    <row r="70" spans="2:3" x14ac:dyDescent="0.25">
      <c r="C70" s="288" t="s">
        <v>290</v>
      </c>
    </row>
    <row r="71" spans="2:3" x14ac:dyDescent="0.25">
      <c r="C71" s="288" t="s">
        <v>291</v>
      </c>
    </row>
    <row r="73" spans="2:3" x14ac:dyDescent="0.25">
      <c r="B73" s="280" t="s">
        <v>561</v>
      </c>
    </row>
    <row r="74" spans="2:3" x14ac:dyDescent="0.25">
      <c r="C74" s="288" t="s">
        <v>1</v>
      </c>
    </row>
    <row r="76" spans="2:3" x14ac:dyDescent="0.25">
      <c r="B76" s="281" t="s">
        <v>587</v>
      </c>
    </row>
    <row r="77" spans="2:3" x14ac:dyDescent="0.25">
      <c r="C77" s="281" t="s">
        <v>585</v>
      </c>
    </row>
    <row r="78" spans="2:3" x14ac:dyDescent="0.25">
      <c r="C78" s="281" t="s">
        <v>586</v>
      </c>
    </row>
    <row r="80" spans="2:3" x14ac:dyDescent="0.25">
      <c r="B80" s="430" t="s">
        <v>737</v>
      </c>
    </row>
    <row r="81" spans="3:3" x14ac:dyDescent="0.25">
      <c r="C81" s="430" t="s">
        <v>283</v>
      </c>
    </row>
    <row r="82" spans="3:3" x14ac:dyDescent="0.25">
      <c r="C82" s="430" t="s">
        <v>736</v>
      </c>
    </row>
    <row r="83" spans="3:3" x14ac:dyDescent="0.25">
      <c r="C83" s="430" t="s">
        <v>284</v>
      </c>
    </row>
  </sheetData>
  <phoneticPr fontId="5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52"/>
  <sheetViews>
    <sheetView topLeftCell="A7" workbookViewId="0">
      <selection activeCell="G33" sqref="G33"/>
    </sheetView>
  </sheetViews>
  <sheetFormatPr defaultRowHeight="12.5" x14ac:dyDescent="0.25"/>
  <cols>
    <col min="5" max="5" width="13.54296875" customWidth="1"/>
  </cols>
  <sheetData>
    <row r="1" spans="1:18" x14ac:dyDescent="0.25">
      <c r="A1" s="647"/>
      <c r="B1" s="647"/>
      <c r="C1" s="647"/>
      <c r="D1" s="647"/>
      <c r="E1" s="647"/>
      <c r="F1" s="647"/>
      <c r="G1" s="647"/>
      <c r="H1" s="647"/>
      <c r="I1" s="647"/>
      <c r="J1" s="647"/>
      <c r="K1" s="647"/>
      <c r="L1" s="647"/>
      <c r="M1" s="647"/>
      <c r="N1" s="647"/>
      <c r="O1" s="647"/>
      <c r="P1" s="647"/>
      <c r="Q1" s="647"/>
      <c r="R1" s="647"/>
    </row>
    <row r="2" spans="1:18" x14ac:dyDescent="0.25">
      <c r="A2" s="647"/>
      <c r="B2" s="647"/>
      <c r="C2" s="647"/>
      <c r="D2" s="647"/>
      <c r="E2" s="647"/>
      <c r="F2" s="647"/>
      <c r="G2" s="647"/>
      <c r="H2" s="647"/>
      <c r="I2" s="647"/>
      <c r="J2" s="647"/>
      <c r="K2" s="647"/>
      <c r="L2" s="647"/>
      <c r="M2" s="647"/>
      <c r="N2" s="647"/>
      <c r="O2" s="647"/>
      <c r="P2" s="647"/>
      <c r="Q2" s="647"/>
      <c r="R2" s="647"/>
    </row>
    <row r="3" spans="1:18" x14ac:dyDescent="0.25">
      <c r="A3" s="647"/>
      <c r="B3" s="647"/>
      <c r="C3" s="647"/>
      <c r="D3" s="647"/>
      <c r="E3" s="647"/>
      <c r="F3" s="647"/>
      <c r="G3" s="647"/>
      <c r="H3" s="647"/>
      <c r="I3" s="647"/>
      <c r="J3" s="647"/>
      <c r="K3" s="647"/>
      <c r="L3" s="647"/>
      <c r="M3" s="647"/>
      <c r="N3" s="647"/>
      <c r="O3" s="647"/>
      <c r="P3" s="647"/>
      <c r="Q3" s="647"/>
      <c r="R3" s="647"/>
    </row>
    <row r="4" spans="1:18" x14ac:dyDescent="0.25">
      <c r="A4" s="647"/>
      <c r="B4" s="647"/>
      <c r="C4" s="647"/>
      <c r="D4" s="647"/>
      <c r="E4" s="647"/>
      <c r="F4" s="647"/>
      <c r="G4" s="647"/>
      <c r="H4" s="647"/>
      <c r="I4" s="647"/>
      <c r="J4" s="647"/>
      <c r="K4" s="647"/>
      <c r="L4" s="647"/>
      <c r="M4" s="647"/>
      <c r="N4" s="647"/>
      <c r="O4" s="647"/>
      <c r="P4" s="647"/>
      <c r="Q4" s="647"/>
      <c r="R4" s="647"/>
    </row>
    <row r="5" spans="1:18" x14ac:dyDescent="0.25">
      <c r="A5" s="647"/>
      <c r="B5" s="647"/>
      <c r="C5" s="647"/>
      <c r="D5" s="647"/>
      <c r="E5" s="647"/>
      <c r="F5" s="647"/>
      <c r="G5" s="647"/>
      <c r="H5" s="647"/>
      <c r="I5" s="647"/>
      <c r="J5" s="647"/>
      <c r="K5" s="647"/>
      <c r="L5" s="647"/>
      <c r="M5" s="647"/>
      <c r="N5" s="647"/>
      <c r="O5" s="647"/>
      <c r="P5" s="647"/>
      <c r="Q5" s="647"/>
      <c r="R5" s="647"/>
    </row>
    <row r="6" spans="1:18" x14ac:dyDescent="0.25">
      <c r="A6" s="647"/>
      <c r="B6" s="647"/>
      <c r="C6" s="647"/>
      <c r="D6" s="647"/>
      <c r="E6" s="647"/>
      <c r="F6" s="647"/>
      <c r="G6" s="647"/>
      <c r="H6" s="647"/>
      <c r="I6" s="647"/>
      <c r="J6" s="647"/>
      <c r="K6" s="647"/>
      <c r="L6" s="647"/>
      <c r="M6" s="647"/>
      <c r="N6" s="647"/>
      <c r="O6" s="647"/>
      <c r="P6" s="647"/>
      <c r="Q6" s="647"/>
      <c r="R6" s="647"/>
    </row>
    <row r="7" spans="1:18" x14ac:dyDescent="0.25">
      <c r="A7" s="647"/>
      <c r="B7" s="647"/>
      <c r="C7" s="647"/>
      <c r="D7" s="647"/>
      <c r="E7" s="647"/>
      <c r="F7" s="647"/>
      <c r="G7" s="647"/>
      <c r="H7" s="647"/>
      <c r="I7" s="647"/>
      <c r="J7" s="647"/>
      <c r="K7" s="647"/>
      <c r="L7" s="647"/>
      <c r="M7" s="647"/>
      <c r="N7" s="647"/>
      <c r="O7" s="647"/>
      <c r="P7" s="647"/>
      <c r="Q7" s="647"/>
      <c r="R7" s="647"/>
    </row>
    <row r="8" spans="1:18" x14ac:dyDescent="0.25">
      <c r="A8" s="647"/>
      <c r="B8" s="647"/>
      <c r="C8" s="647"/>
      <c r="D8" s="647"/>
      <c r="E8" s="647"/>
      <c r="F8" s="647"/>
      <c r="G8" s="647"/>
      <c r="H8" s="647"/>
      <c r="I8" s="647"/>
      <c r="J8" s="647"/>
      <c r="K8" s="647"/>
      <c r="L8" s="647"/>
      <c r="M8" s="647"/>
      <c r="N8" s="647"/>
      <c r="O8" s="647"/>
      <c r="P8" s="647"/>
      <c r="Q8" s="647"/>
      <c r="R8" s="647"/>
    </row>
    <row r="9" spans="1:18" x14ac:dyDescent="0.25">
      <c r="A9" s="647"/>
      <c r="B9" s="647"/>
      <c r="C9" s="647"/>
      <c r="D9" s="647"/>
      <c r="E9" s="647"/>
      <c r="F9" s="647"/>
      <c r="G9" s="647"/>
      <c r="H9" s="647"/>
      <c r="I9" s="647"/>
      <c r="J9" s="647"/>
      <c r="K9" s="647"/>
      <c r="L9" s="647"/>
      <c r="M9" s="647"/>
      <c r="N9" s="647"/>
      <c r="O9" s="647"/>
      <c r="P9" s="647"/>
      <c r="Q9" s="647"/>
      <c r="R9" s="647"/>
    </row>
    <row r="10" spans="1:18" x14ac:dyDescent="0.25">
      <c r="A10" s="647"/>
      <c r="B10" s="647"/>
      <c r="C10" s="647"/>
      <c r="D10" s="647"/>
      <c r="E10" s="647"/>
      <c r="F10" s="647"/>
      <c r="G10" s="647"/>
      <c r="H10" s="647"/>
      <c r="I10" s="647"/>
      <c r="J10" s="647"/>
      <c r="K10" s="647"/>
      <c r="L10" s="647"/>
      <c r="M10" s="647"/>
      <c r="N10" s="647"/>
      <c r="O10" s="647"/>
      <c r="P10" s="647"/>
      <c r="Q10" s="647"/>
      <c r="R10" s="647"/>
    </row>
    <row r="11" spans="1:18" x14ac:dyDescent="0.25">
      <c r="A11" s="647"/>
      <c r="B11" s="647"/>
      <c r="C11" s="647"/>
      <c r="D11" s="647"/>
      <c r="E11" s="647"/>
      <c r="F11" s="647"/>
      <c r="G11" s="647"/>
      <c r="H11" s="647"/>
      <c r="I11" s="647"/>
      <c r="J11" s="647"/>
      <c r="K11" s="647"/>
      <c r="L11" s="647"/>
      <c r="M11" s="647"/>
      <c r="N11" s="647"/>
      <c r="O11" s="647"/>
      <c r="P11" s="647"/>
      <c r="Q11" s="647"/>
      <c r="R11" s="647"/>
    </row>
    <row r="12" spans="1:18" x14ac:dyDescent="0.25">
      <c r="A12" s="647"/>
      <c r="B12" s="647"/>
      <c r="C12" s="647"/>
      <c r="D12" s="647"/>
      <c r="E12" s="647"/>
      <c r="F12" s="647"/>
      <c r="G12" s="647"/>
      <c r="H12" s="647"/>
      <c r="I12" s="647"/>
      <c r="J12" s="647"/>
      <c r="K12" s="647"/>
      <c r="L12" s="647"/>
      <c r="M12" s="647"/>
      <c r="N12" s="647"/>
      <c r="O12" s="647"/>
      <c r="P12" s="647"/>
      <c r="Q12" s="647"/>
      <c r="R12" s="647"/>
    </row>
    <row r="13" spans="1:18" x14ac:dyDescent="0.25">
      <c r="A13" s="647"/>
      <c r="B13" s="647"/>
      <c r="C13" s="647"/>
      <c r="D13" s="647"/>
      <c r="E13" s="647"/>
      <c r="F13" s="647"/>
      <c r="G13" s="647"/>
      <c r="H13" s="647"/>
      <c r="I13" s="647"/>
      <c r="J13" s="647"/>
      <c r="K13" s="647"/>
      <c r="L13" s="647"/>
      <c r="M13" s="647"/>
      <c r="N13" s="647"/>
      <c r="O13" s="647"/>
      <c r="P13" s="647"/>
      <c r="Q13" s="647"/>
      <c r="R13" s="647"/>
    </row>
    <row r="14" spans="1:18" x14ac:dyDescent="0.25">
      <c r="A14" s="647"/>
      <c r="B14" s="647"/>
      <c r="C14" s="647"/>
      <c r="D14" s="647"/>
      <c r="E14" s="647"/>
      <c r="F14" s="647"/>
      <c r="G14" s="647"/>
      <c r="H14" s="647"/>
      <c r="I14" s="647"/>
      <c r="J14" s="647"/>
      <c r="K14" s="647"/>
      <c r="L14" s="647"/>
      <c r="M14" s="647"/>
      <c r="N14" s="647"/>
      <c r="O14" s="647"/>
      <c r="P14" s="647"/>
      <c r="Q14" s="647"/>
      <c r="R14" s="647"/>
    </row>
    <row r="15" spans="1:18" ht="13" thickBot="1" x14ac:dyDescent="0.3">
      <c r="A15" s="647"/>
      <c r="B15" s="647"/>
      <c r="C15" s="647"/>
      <c r="D15" s="647"/>
      <c r="E15" s="647"/>
      <c r="F15" s="647"/>
      <c r="G15" s="647"/>
      <c r="H15" s="647"/>
      <c r="I15" s="647"/>
      <c r="J15" s="647"/>
      <c r="K15" s="647"/>
      <c r="L15" s="647"/>
      <c r="M15" s="647"/>
      <c r="N15" s="647"/>
      <c r="O15" s="647"/>
      <c r="P15" s="647"/>
      <c r="Q15" s="647"/>
      <c r="R15" s="647"/>
    </row>
    <row r="16" spans="1:18" x14ac:dyDescent="0.25">
      <c r="A16" s="648"/>
      <c r="B16" s="649"/>
      <c r="C16" s="650"/>
      <c r="D16" s="650"/>
      <c r="E16" s="650"/>
      <c r="F16" s="650"/>
      <c r="G16" s="650"/>
      <c r="H16" s="650"/>
      <c r="I16" s="650"/>
      <c r="J16" s="650"/>
      <c r="K16" s="650"/>
      <c r="L16" s="650"/>
      <c r="M16" s="650"/>
      <c r="N16" s="650"/>
      <c r="O16" s="650"/>
      <c r="P16" s="651"/>
      <c r="Q16" s="648"/>
      <c r="R16" s="648"/>
    </row>
    <row r="17" spans="1:18" ht="14.5" x14ac:dyDescent="0.35">
      <c r="A17" s="648"/>
      <c r="B17" s="652"/>
      <c r="C17" s="1016" t="s">
        <v>775</v>
      </c>
      <c r="D17" s="1016"/>
      <c r="E17" s="1016"/>
      <c r="F17" s="1016"/>
      <c r="G17" s="1016"/>
      <c r="H17" s="1016"/>
      <c r="I17" s="1016"/>
      <c r="J17" s="1016"/>
      <c r="K17" s="1016"/>
      <c r="L17" s="1016"/>
      <c r="M17" s="1016"/>
      <c r="N17" s="1016"/>
      <c r="O17" s="1016"/>
      <c r="P17" s="653"/>
      <c r="Q17" s="648"/>
      <c r="R17" s="648"/>
    </row>
    <row r="18" spans="1:18" x14ac:dyDescent="0.25">
      <c r="A18" s="648"/>
      <c r="B18" s="654"/>
      <c r="C18" s="655"/>
      <c r="D18" s="656"/>
      <c r="E18" s="648"/>
      <c r="F18" s="648"/>
      <c r="G18" s="648"/>
      <c r="H18" s="648"/>
      <c r="I18" s="656"/>
      <c r="J18" s="656"/>
      <c r="K18" s="656"/>
      <c r="L18" s="656"/>
      <c r="M18" s="656"/>
      <c r="N18" s="657"/>
      <c r="O18" s="656"/>
      <c r="P18" s="658"/>
      <c r="Q18" s="659"/>
      <c r="R18" s="659"/>
    </row>
    <row r="19" spans="1:18" ht="13" thickBot="1" x14ac:dyDescent="0.3">
      <c r="A19" s="648"/>
      <c r="B19" s="660"/>
      <c r="C19" s="830" t="s">
        <v>82</v>
      </c>
      <c r="D19" s="831"/>
      <c r="E19" s="832"/>
      <c r="F19" s="832"/>
      <c r="G19" s="832"/>
      <c r="H19" s="832"/>
      <c r="I19" s="831"/>
      <c r="J19" s="831"/>
      <c r="K19" s="831"/>
      <c r="L19" s="831"/>
      <c r="M19" s="831"/>
      <c r="N19" s="833"/>
      <c r="O19" s="831"/>
      <c r="P19" s="661"/>
      <c r="Q19" s="659"/>
      <c r="R19" s="659"/>
    </row>
    <row r="20" spans="1:18" ht="13" thickBot="1" x14ac:dyDescent="0.3">
      <c r="A20" s="662"/>
      <c r="B20" s="663"/>
      <c r="C20" s="664"/>
      <c r="D20" s="655"/>
      <c r="E20" s="662"/>
      <c r="F20" s="662"/>
      <c r="G20" s="662"/>
      <c r="H20" s="664"/>
      <c r="I20" s="665" t="s">
        <v>67</v>
      </c>
      <c r="J20" s="666" t="s">
        <v>83</v>
      </c>
      <c r="K20" s="666" t="s">
        <v>84</v>
      </c>
      <c r="L20" s="666" t="s">
        <v>85</v>
      </c>
      <c r="M20" s="666" t="s">
        <v>68</v>
      </c>
      <c r="N20" s="666" t="s">
        <v>86</v>
      </c>
      <c r="O20" s="667" t="s">
        <v>87</v>
      </c>
      <c r="P20" s="668"/>
      <c r="Q20" s="662"/>
      <c r="R20" s="662"/>
    </row>
    <row r="21" spans="1:18" ht="13" thickBot="1" x14ac:dyDescent="0.3">
      <c r="A21" s="662"/>
      <c r="B21" s="663"/>
      <c r="C21" s="669" t="s">
        <v>787</v>
      </c>
      <c r="D21" s="670"/>
      <c r="E21" s="662"/>
      <c r="F21" s="662"/>
      <c r="G21" s="866" t="s">
        <v>749</v>
      </c>
      <c r="H21" s="662"/>
      <c r="I21" s="672"/>
      <c r="J21" s="673"/>
      <c r="K21" s="673"/>
      <c r="L21" s="673"/>
      <c r="M21" s="673"/>
      <c r="N21" s="673"/>
      <c r="O21" s="674"/>
      <c r="P21" s="668"/>
      <c r="Q21" s="662"/>
      <c r="R21" s="662"/>
    </row>
    <row r="22" spans="1:18" x14ac:dyDescent="0.25">
      <c r="A22" s="662"/>
      <c r="B22" s="663"/>
      <c r="C22" s="881" t="s">
        <v>235</v>
      </c>
      <c r="D22" s="882"/>
      <c r="E22" s="882"/>
      <c r="F22" s="883"/>
      <c r="G22" s="916">
        <v>0</v>
      </c>
      <c r="H22" s="880"/>
      <c r="I22" s="676">
        <f>'Form 5A '!L27</f>
        <v>0</v>
      </c>
      <c r="J22" s="677">
        <v>0</v>
      </c>
      <c r="K22" s="677">
        <v>0</v>
      </c>
      <c r="L22" s="677">
        <v>0</v>
      </c>
      <c r="M22" s="677">
        <v>0</v>
      </c>
      <c r="N22" s="677">
        <v>0</v>
      </c>
      <c r="O22" s="678">
        <v>0</v>
      </c>
      <c r="P22" s="668"/>
      <c r="Q22" s="662"/>
      <c r="R22" s="662"/>
    </row>
    <row r="23" spans="1:18" x14ac:dyDescent="0.25">
      <c r="A23" s="662"/>
      <c r="B23" s="663"/>
      <c r="C23" s="884" t="s">
        <v>236</v>
      </c>
      <c r="D23" s="885"/>
      <c r="E23" s="886"/>
      <c r="F23" s="887"/>
      <c r="G23" s="917">
        <v>0</v>
      </c>
      <c r="H23" s="839"/>
      <c r="I23" s="679">
        <f>'Form 5A '!M27</f>
        <v>0</v>
      </c>
      <c r="J23" s="677">
        <v>0</v>
      </c>
      <c r="K23" s="677">
        <v>0</v>
      </c>
      <c r="L23" s="677">
        <v>0</v>
      </c>
      <c r="M23" s="677">
        <v>0</v>
      </c>
      <c r="N23" s="677">
        <v>0</v>
      </c>
      <c r="O23" s="678">
        <v>0</v>
      </c>
      <c r="P23" s="668"/>
      <c r="Q23" s="662"/>
      <c r="R23" s="662"/>
    </row>
    <row r="24" spans="1:18" x14ac:dyDescent="0.25">
      <c r="A24" s="662"/>
      <c r="B24" s="663"/>
      <c r="C24" s="884" t="s">
        <v>22</v>
      </c>
      <c r="D24" s="888"/>
      <c r="E24" s="886"/>
      <c r="F24" s="887"/>
      <c r="G24" s="917">
        <v>0</v>
      </c>
      <c r="H24" s="839"/>
      <c r="I24" s="679">
        <f>'Form 5B'!F19</f>
        <v>0</v>
      </c>
      <c r="J24" s="681">
        <v>0</v>
      </c>
      <c r="K24" s="681">
        <v>0</v>
      </c>
      <c r="L24" s="681">
        <v>0</v>
      </c>
      <c r="M24" s="681">
        <v>0</v>
      </c>
      <c r="N24" s="681">
        <v>0</v>
      </c>
      <c r="O24" s="682">
        <v>0</v>
      </c>
      <c r="P24" s="668"/>
      <c r="Q24" s="662"/>
      <c r="R24" s="662"/>
    </row>
    <row r="25" spans="1:18" x14ac:dyDescent="0.25">
      <c r="A25" s="662"/>
      <c r="B25" s="663"/>
      <c r="C25" s="675" t="s">
        <v>228</v>
      </c>
      <c r="D25" s="1056" t="s">
        <v>745</v>
      </c>
      <c r="E25" s="1056"/>
      <c r="F25" s="1056"/>
      <c r="G25" s="917">
        <v>0</v>
      </c>
      <c r="H25" s="839"/>
      <c r="I25" s="683">
        <v>0</v>
      </c>
      <c r="J25" s="677">
        <v>0</v>
      </c>
      <c r="K25" s="677">
        <v>0</v>
      </c>
      <c r="L25" s="677">
        <v>0</v>
      </c>
      <c r="M25" s="677">
        <v>0</v>
      </c>
      <c r="N25" s="677">
        <v>0</v>
      </c>
      <c r="O25" s="678">
        <v>0</v>
      </c>
      <c r="P25" s="668"/>
      <c r="Q25" s="662"/>
      <c r="R25" s="662"/>
    </row>
    <row r="26" spans="1:18" ht="13" thickBot="1" x14ac:dyDescent="0.3">
      <c r="A26" s="662"/>
      <c r="B26" s="663"/>
      <c r="C26" s="675" t="s">
        <v>228</v>
      </c>
      <c r="D26" s="1057" t="s">
        <v>746</v>
      </c>
      <c r="E26" s="1057"/>
      <c r="F26" s="1057"/>
      <c r="G26" s="918">
        <v>0</v>
      </c>
      <c r="H26" s="839"/>
      <c r="I26" s="684">
        <v>0</v>
      </c>
      <c r="J26" s="677">
        <v>0</v>
      </c>
      <c r="K26" s="677">
        <v>0</v>
      </c>
      <c r="L26" s="677">
        <v>0</v>
      </c>
      <c r="M26" s="677">
        <v>0</v>
      </c>
      <c r="N26" s="677">
        <v>0</v>
      </c>
      <c r="O26" s="678">
        <v>0</v>
      </c>
      <c r="P26" s="668"/>
      <c r="Q26" s="662"/>
      <c r="R26" s="662"/>
    </row>
    <row r="27" spans="1:18" x14ac:dyDescent="0.25">
      <c r="A27" s="662"/>
      <c r="B27" s="663"/>
      <c r="C27" s="680" t="s">
        <v>788</v>
      </c>
      <c r="D27" s="664"/>
      <c r="E27" s="662"/>
      <c r="F27" s="662"/>
      <c r="G27" s="662"/>
      <c r="H27" s="685" t="s">
        <v>89</v>
      </c>
      <c r="I27" s="686">
        <f t="shared" ref="I27:O27" si="0">SUM(I22:I26)</f>
        <v>0</v>
      </c>
      <c r="J27" s="687">
        <f>SUM(J22:J26)</f>
        <v>0</v>
      </c>
      <c r="K27" s="687">
        <f t="shared" si="0"/>
        <v>0</v>
      </c>
      <c r="L27" s="687">
        <f t="shared" si="0"/>
        <v>0</v>
      </c>
      <c r="M27" s="687">
        <f t="shared" si="0"/>
        <v>0</v>
      </c>
      <c r="N27" s="687">
        <f t="shared" si="0"/>
        <v>0</v>
      </c>
      <c r="O27" s="688">
        <f t="shared" si="0"/>
        <v>0</v>
      </c>
      <c r="P27" s="668"/>
      <c r="Q27" s="662"/>
      <c r="R27" s="662"/>
    </row>
    <row r="28" spans="1:18" x14ac:dyDescent="0.25">
      <c r="A28" s="662"/>
      <c r="B28" s="663"/>
      <c r="C28" s="680"/>
      <c r="D28" s="685"/>
      <c r="E28" s="662"/>
      <c r="F28" s="662"/>
      <c r="G28" s="662"/>
      <c r="H28" s="662"/>
      <c r="I28" s="689"/>
      <c r="J28" s="690"/>
      <c r="K28" s="690"/>
      <c r="L28" s="690"/>
      <c r="M28" s="690"/>
      <c r="N28" s="690"/>
      <c r="O28" s="691"/>
      <c r="P28" s="668"/>
      <c r="Q28" s="662"/>
      <c r="R28" s="662"/>
    </row>
    <row r="29" spans="1:18" x14ac:dyDescent="0.25">
      <c r="A29" s="662"/>
      <c r="B29" s="663"/>
      <c r="C29" s="680" t="s">
        <v>237</v>
      </c>
      <c r="D29" s="671"/>
      <c r="E29" s="662"/>
      <c r="F29" s="662"/>
      <c r="G29" s="867"/>
      <c r="H29" s="670"/>
      <c r="I29" s="679">
        <f>'Form 5B'!F27</f>
        <v>0</v>
      </c>
      <c r="J29" s="692">
        <v>0</v>
      </c>
      <c r="K29" s="692">
        <v>0</v>
      </c>
      <c r="L29" s="692">
        <v>0</v>
      </c>
      <c r="M29" s="692">
        <v>0</v>
      </c>
      <c r="N29" s="692">
        <v>0</v>
      </c>
      <c r="O29" s="693">
        <v>0</v>
      </c>
      <c r="P29" s="668"/>
      <c r="Q29" s="662"/>
      <c r="R29" s="662"/>
    </row>
    <row r="30" spans="1:18" x14ac:dyDescent="0.25">
      <c r="A30" s="662"/>
      <c r="B30" s="663"/>
      <c r="C30" s="680"/>
      <c r="D30" s="671"/>
      <c r="E30" s="662"/>
      <c r="F30" s="662"/>
      <c r="G30" s="662"/>
      <c r="H30" s="662"/>
      <c r="I30" s="689"/>
      <c r="J30" s="690"/>
      <c r="K30" s="690"/>
      <c r="L30" s="690"/>
      <c r="M30" s="690"/>
      <c r="N30" s="690"/>
      <c r="O30" s="691"/>
      <c r="P30" s="668"/>
      <c r="Q30" s="662"/>
      <c r="R30" s="662"/>
    </row>
    <row r="31" spans="1:18" x14ac:dyDescent="0.25">
      <c r="A31" s="662"/>
      <c r="B31" s="663"/>
      <c r="C31" s="669" t="s">
        <v>241</v>
      </c>
      <c r="D31" s="664"/>
      <c r="E31" s="662"/>
      <c r="F31" s="662"/>
      <c r="G31" s="662"/>
      <c r="H31" s="671" t="s">
        <v>89</v>
      </c>
      <c r="I31" s="696">
        <f>I27+I29</f>
        <v>0</v>
      </c>
      <c r="J31" s="697">
        <f>J27+J29</f>
        <v>0</v>
      </c>
      <c r="K31" s="697">
        <f>K27+K29</f>
        <v>0</v>
      </c>
      <c r="L31" s="697">
        <f>L27+L29</f>
        <v>0</v>
      </c>
      <c r="M31" s="697" t="e">
        <f>M27+M29+#REF!</f>
        <v>#REF!</v>
      </c>
      <c r="N31" s="697" t="e">
        <f>N27+N29+#REF!</f>
        <v>#REF!</v>
      </c>
      <c r="O31" s="698" t="e">
        <f>O27+O29+#REF!</f>
        <v>#REF!</v>
      </c>
      <c r="P31" s="668"/>
      <c r="Q31" s="662"/>
      <c r="R31" s="662"/>
    </row>
    <row r="32" spans="1:18" ht="13" thickBot="1" x14ac:dyDescent="0.3">
      <c r="A32" s="662"/>
      <c r="B32" s="663"/>
      <c r="C32" s="669"/>
      <c r="D32" s="662"/>
      <c r="E32" s="662"/>
      <c r="F32" s="662"/>
      <c r="G32" s="869" t="s">
        <v>750</v>
      </c>
      <c r="I32" s="689"/>
      <c r="J32" s="690"/>
      <c r="K32" s="690"/>
      <c r="L32" s="690"/>
      <c r="M32" s="690"/>
      <c r="N32" s="690"/>
      <c r="O32" s="691"/>
      <c r="P32" s="668"/>
      <c r="Q32" s="662"/>
      <c r="R32" s="662"/>
    </row>
    <row r="33" spans="1:18" x14ac:dyDescent="0.25">
      <c r="A33" s="662"/>
      <c r="B33" s="663"/>
      <c r="C33" s="889" t="s">
        <v>575</v>
      </c>
      <c r="D33" s="882"/>
      <c r="E33" s="882"/>
      <c r="F33" s="883"/>
      <c r="G33" s="916">
        <v>0</v>
      </c>
      <c r="H33" s="880"/>
      <c r="I33" s="700">
        <v>0</v>
      </c>
      <c r="J33" s="701">
        <v>0</v>
      </c>
      <c r="K33" s="701">
        <v>0</v>
      </c>
      <c r="L33" s="701">
        <v>0</v>
      </c>
      <c r="M33" s="701">
        <v>0</v>
      </c>
      <c r="N33" s="701">
        <v>0</v>
      </c>
      <c r="O33" s="702">
        <v>0</v>
      </c>
      <c r="P33" s="668"/>
      <c r="Q33" s="662"/>
      <c r="R33" s="662"/>
    </row>
    <row r="34" spans="1:18" ht="13" thickBot="1" x14ac:dyDescent="0.3">
      <c r="A34" s="662"/>
      <c r="B34" s="663"/>
      <c r="C34" s="703" t="s">
        <v>576</v>
      </c>
      <c r="D34" s="694"/>
      <c r="E34" s="694"/>
      <c r="F34" s="694"/>
      <c r="G34" s="919">
        <v>0</v>
      </c>
      <c r="H34" s="868"/>
      <c r="I34" s="704">
        <v>0</v>
      </c>
      <c r="J34" s="705">
        <v>0</v>
      </c>
      <c r="K34" s="705">
        <v>0</v>
      </c>
      <c r="L34" s="705">
        <v>0</v>
      </c>
      <c r="M34" s="705">
        <v>0</v>
      </c>
      <c r="N34" s="705">
        <v>0</v>
      </c>
      <c r="O34" s="706">
        <v>0</v>
      </c>
      <c r="P34" s="668"/>
      <c r="Q34" s="662"/>
      <c r="R34" s="662"/>
    </row>
    <row r="35" spans="1:18" ht="13.5" thickTop="1" thickBot="1" x14ac:dyDescent="0.3">
      <c r="A35" s="662"/>
      <c r="B35" s="663"/>
      <c r="C35" s="707" t="s">
        <v>243</v>
      </c>
      <c r="D35" s="662"/>
      <c r="E35" s="662"/>
      <c r="F35" s="662"/>
      <c r="G35" s="662"/>
      <c r="H35" s="685" t="s">
        <v>89</v>
      </c>
      <c r="I35" s="708">
        <f t="shared" ref="I35:O35" si="1">SUM(I31,I33,I34)</f>
        <v>0</v>
      </c>
      <c r="J35" s="709">
        <f t="shared" si="1"/>
        <v>0</v>
      </c>
      <c r="K35" s="709">
        <f t="shared" si="1"/>
        <v>0</v>
      </c>
      <c r="L35" s="709">
        <f t="shared" si="1"/>
        <v>0</v>
      </c>
      <c r="M35" s="709" t="e">
        <f t="shared" si="1"/>
        <v>#REF!</v>
      </c>
      <c r="N35" s="709" t="e">
        <f t="shared" si="1"/>
        <v>#REF!</v>
      </c>
      <c r="O35" s="710" t="e">
        <f t="shared" si="1"/>
        <v>#REF!</v>
      </c>
      <c r="P35" s="668"/>
      <c r="Q35" s="662"/>
      <c r="R35" s="662"/>
    </row>
    <row r="36" spans="1:18" x14ac:dyDescent="0.25">
      <c r="A36" s="662"/>
      <c r="B36" s="663"/>
      <c r="C36" s="711"/>
      <c r="D36" s="711"/>
      <c r="E36" s="662"/>
      <c r="F36" s="662"/>
      <c r="G36" s="662"/>
      <c r="H36" s="662"/>
      <c r="I36" s="711"/>
      <c r="J36" s="711"/>
      <c r="K36" s="711"/>
      <c r="L36" s="711"/>
      <c r="M36" s="711"/>
      <c r="N36" s="711"/>
      <c r="O36" s="711"/>
      <c r="P36" s="668"/>
      <c r="Q36" s="662"/>
      <c r="R36" s="662"/>
    </row>
    <row r="37" spans="1:18" ht="13" thickBot="1" x14ac:dyDescent="0.3">
      <c r="A37" s="648"/>
      <c r="B37" s="654"/>
      <c r="C37" s="834" t="s">
        <v>196</v>
      </c>
      <c r="D37" s="835"/>
      <c r="E37" s="835"/>
      <c r="F37" s="835"/>
      <c r="G37" s="835"/>
      <c r="H37" s="835"/>
      <c r="I37" s="835"/>
      <c r="J37" s="835"/>
      <c r="K37" s="835"/>
      <c r="L37" s="836"/>
      <c r="M37" s="835"/>
      <c r="N37" s="835"/>
      <c r="O37" s="835"/>
      <c r="P37" s="658"/>
      <c r="Q37" s="656"/>
      <c r="R37" s="659"/>
    </row>
    <row r="38" spans="1:18" ht="23.5" thickBot="1" x14ac:dyDescent="0.3">
      <c r="A38" s="648"/>
      <c r="B38" s="654"/>
      <c r="C38" s="669" t="s">
        <v>8</v>
      </c>
      <c r="D38" s="655"/>
      <c r="E38" s="680"/>
      <c r="F38" s="865" t="s">
        <v>749</v>
      </c>
      <c r="G38" s="648"/>
      <c r="H38" s="870" t="s">
        <v>747</v>
      </c>
      <c r="I38" s="665" t="s">
        <v>67</v>
      </c>
      <c r="J38" s="666" t="s">
        <v>83</v>
      </c>
      <c r="K38" s="666" t="s">
        <v>84</v>
      </c>
      <c r="L38" s="666" t="s">
        <v>85</v>
      </c>
      <c r="M38" s="666" t="s">
        <v>68</v>
      </c>
      <c r="N38" s="666" t="s">
        <v>86</v>
      </c>
      <c r="O38" s="667" t="s">
        <v>87</v>
      </c>
      <c r="P38" s="653"/>
      <c r="Q38" s="648"/>
      <c r="R38" s="648"/>
    </row>
    <row r="39" spans="1:18" x14ac:dyDescent="0.25">
      <c r="A39" s="648"/>
      <c r="B39" s="654"/>
      <c r="C39" s="712" t="s">
        <v>100</v>
      </c>
      <c r="D39" s="713"/>
      <c r="E39" s="714"/>
      <c r="F39" s="916">
        <v>0</v>
      </c>
      <c r="G39" s="875"/>
      <c r="H39" s="871" t="e">
        <f>I39/'Form 5A '!$D$27</f>
        <v>#DIV/0!</v>
      </c>
      <c r="I39" s="715">
        <v>0</v>
      </c>
      <c r="J39" s="716">
        <v>0</v>
      </c>
      <c r="K39" s="716">
        <v>0</v>
      </c>
      <c r="L39" s="716">
        <v>0</v>
      </c>
      <c r="M39" s="716">
        <v>0</v>
      </c>
      <c r="N39" s="716">
        <v>0</v>
      </c>
      <c r="O39" s="717">
        <v>0</v>
      </c>
      <c r="P39" s="653"/>
      <c r="Q39" s="648"/>
      <c r="R39" s="648"/>
    </row>
    <row r="40" spans="1:18" x14ac:dyDescent="0.25">
      <c r="A40" s="648"/>
      <c r="B40" s="718"/>
      <c r="C40" s="719" t="s">
        <v>99</v>
      </c>
      <c r="D40" s="720"/>
      <c r="E40" s="721"/>
      <c r="F40" s="920">
        <v>0</v>
      </c>
      <c r="G40" s="876"/>
      <c r="H40" s="872" t="e">
        <f>I40/'Form 5A '!$D$27</f>
        <v>#DIV/0!</v>
      </c>
      <c r="I40" s="715">
        <v>0</v>
      </c>
      <c r="J40" s="716">
        <v>0</v>
      </c>
      <c r="K40" s="716">
        <v>0</v>
      </c>
      <c r="L40" s="716">
        <v>0</v>
      </c>
      <c r="M40" s="716">
        <v>0</v>
      </c>
      <c r="N40" s="716">
        <v>0</v>
      </c>
      <c r="O40" s="717">
        <v>0</v>
      </c>
      <c r="P40" s="653"/>
      <c r="Q40" s="648"/>
      <c r="R40" s="648"/>
    </row>
    <row r="41" spans="1:18" x14ac:dyDescent="0.25">
      <c r="A41" s="648"/>
      <c r="B41" s="654"/>
      <c r="C41" s="719" t="s">
        <v>78</v>
      </c>
      <c r="D41" s="720"/>
      <c r="E41" s="721"/>
      <c r="F41" s="920">
        <v>0</v>
      </c>
      <c r="G41" s="876"/>
      <c r="H41" s="872" t="e">
        <f>I41/'Form 5A '!$D$27</f>
        <v>#DIV/0!</v>
      </c>
      <c r="I41" s="715">
        <v>0</v>
      </c>
      <c r="J41" s="716">
        <v>0</v>
      </c>
      <c r="K41" s="716">
        <v>0</v>
      </c>
      <c r="L41" s="716">
        <v>0</v>
      </c>
      <c r="M41" s="716">
        <v>0</v>
      </c>
      <c r="N41" s="716">
        <v>0</v>
      </c>
      <c r="O41" s="717">
        <v>0</v>
      </c>
      <c r="P41" s="653"/>
      <c r="Q41" s="648"/>
      <c r="R41" s="648"/>
    </row>
    <row r="42" spans="1:18" x14ac:dyDescent="0.25">
      <c r="A42" s="648"/>
      <c r="B42" s="654"/>
      <c r="C42" s="719" t="s">
        <v>567</v>
      </c>
      <c r="D42" s="721"/>
      <c r="E42" s="720"/>
      <c r="F42" s="920">
        <v>0</v>
      </c>
      <c r="G42" s="876"/>
      <c r="H42" s="872" t="e">
        <f>I42/'Form 5A '!$D$27</f>
        <v>#DIV/0!</v>
      </c>
      <c r="I42" s="715">
        <v>0</v>
      </c>
      <c r="J42" s="681">
        <v>0</v>
      </c>
      <c r="K42" s="681">
        <v>0</v>
      </c>
      <c r="L42" s="681">
        <v>0</v>
      </c>
      <c r="M42" s="681">
        <v>0</v>
      </c>
      <c r="N42" s="681">
        <v>0</v>
      </c>
      <c r="O42" s="682">
        <v>0</v>
      </c>
      <c r="P42" s="653"/>
      <c r="Q42" s="648"/>
      <c r="R42" s="648"/>
    </row>
    <row r="43" spans="1:18" x14ac:dyDescent="0.25">
      <c r="A43" s="648"/>
      <c r="B43" s="654"/>
      <c r="C43" s="719" t="s">
        <v>77</v>
      </c>
      <c r="D43" s="720"/>
      <c r="E43" s="721"/>
      <c r="F43" s="920">
        <v>0</v>
      </c>
      <c r="G43" s="876"/>
      <c r="H43" s="872" t="e">
        <f>I43/'Form 5A '!$D$27</f>
        <v>#DIV/0!</v>
      </c>
      <c r="I43" s="715">
        <v>0</v>
      </c>
      <c r="J43" s="681">
        <v>0</v>
      </c>
      <c r="K43" s="681">
        <v>0</v>
      </c>
      <c r="L43" s="681">
        <v>0</v>
      </c>
      <c r="M43" s="681">
        <v>0</v>
      </c>
      <c r="N43" s="681">
        <v>0</v>
      </c>
      <c r="O43" s="682">
        <v>0</v>
      </c>
      <c r="P43" s="653"/>
      <c r="Q43" s="648"/>
      <c r="R43" s="648"/>
    </row>
    <row r="44" spans="1:18" x14ac:dyDescent="0.25">
      <c r="A44" s="648"/>
      <c r="B44" s="654"/>
      <c r="C44" s="719" t="s">
        <v>80</v>
      </c>
      <c r="D44" s="720"/>
      <c r="E44" s="721"/>
      <c r="F44" s="920">
        <v>0</v>
      </c>
      <c r="G44" s="876"/>
      <c r="H44" s="872" t="e">
        <f>I44/'Form 5A '!$D$27</f>
        <v>#DIV/0!</v>
      </c>
      <c r="I44" s="715">
        <v>0</v>
      </c>
      <c r="J44" s="681">
        <v>0</v>
      </c>
      <c r="K44" s="681">
        <v>0</v>
      </c>
      <c r="L44" s="681">
        <v>0</v>
      </c>
      <c r="M44" s="681">
        <v>0</v>
      </c>
      <c r="N44" s="681">
        <v>0</v>
      </c>
      <c r="O44" s="682">
        <v>0</v>
      </c>
      <c r="P44" s="653"/>
      <c r="Q44" s="648"/>
      <c r="R44" s="648"/>
    </row>
    <row r="45" spans="1:18" x14ac:dyDescent="0.25">
      <c r="A45" s="648"/>
      <c r="B45" s="654"/>
      <c r="C45" s="719" t="s">
        <v>79</v>
      </c>
      <c r="D45" s="720"/>
      <c r="E45" s="721"/>
      <c r="F45" s="920">
        <v>0</v>
      </c>
      <c r="G45" s="876"/>
      <c r="H45" s="872" t="e">
        <f>I45/'Form 5A '!$D$27</f>
        <v>#DIV/0!</v>
      </c>
      <c r="I45" s="715">
        <v>0</v>
      </c>
      <c r="J45" s="681">
        <v>0</v>
      </c>
      <c r="K45" s="681">
        <v>0</v>
      </c>
      <c r="L45" s="681">
        <v>0</v>
      </c>
      <c r="M45" s="681">
        <v>0</v>
      </c>
      <c r="N45" s="681">
        <v>0</v>
      </c>
      <c r="O45" s="682">
        <v>0</v>
      </c>
      <c r="P45" s="653"/>
      <c r="Q45" s="648"/>
      <c r="R45" s="648"/>
    </row>
    <row r="46" spans="1:18" x14ac:dyDescent="0.25">
      <c r="A46" s="648"/>
      <c r="B46" s="654"/>
      <c r="C46" s="719" t="s">
        <v>568</v>
      </c>
      <c r="D46" s="721"/>
      <c r="E46" s="720"/>
      <c r="F46" s="920">
        <v>0</v>
      </c>
      <c r="G46" s="876"/>
      <c r="H46" s="872" t="e">
        <f>I46/'Form 5A '!$D$27</f>
        <v>#DIV/0!</v>
      </c>
      <c r="I46" s="715">
        <v>0</v>
      </c>
      <c r="J46" s="681">
        <v>0</v>
      </c>
      <c r="K46" s="681">
        <v>0</v>
      </c>
      <c r="L46" s="681">
        <v>0</v>
      </c>
      <c r="M46" s="681">
        <v>0</v>
      </c>
      <c r="N46" s="681">
        <v>0</v>
      </c>
      <c r="O46" s="682">
        <v>0</v>
      </c>
      <c r="P46" s="653"/>
      <c r="Q46" s="648"/>
      <c r="R46" s="648"/>
    </row>
    <row r="47" spans="1:18" x14ac:dyDescent="0.25">
      <c r="A47" s="648"/>
      <c r="B47" s="654"/>
      <c r="C47" s="719" t="s">
        <v>74</v>
      </c>
      <c r="D47" s="720"/>
      <c r="E47" s="721"/>
      <c r="F47" s="920">
        <v>0</v>
      </c>
      <c r="G47" s="876"/>
      <c r="H47" s="872" t="e">
        <f>I47/'Form 5A '!$D$27</f>
        <v>#DIV/0!</v>
      </c>
      <c r="I47" s="715">
        <v>0</v>
      </c>
      <c r="J47" s="681">
        <v>0</v>
      </c>
      <c r="K47" s="681">
        <v>0</v>
      </c>
      <c r="L47" s="681">
        <v>0</v>
      </c>
      <c r="M47" s="681">
        <v>0</v>
      </c>
      <c r="N47" s="681">
        <v>0</v>
      </c>
      <c r="O47" s="682">
        <v>0</v>
      </c>
      <c r="P47" s="653"/>
      <c r="Q47" s="648"/>
      <c r="R47" s="648"/>
    </row>
    <row r="48" spans="1:18" x14ac:dyDescent="0.25">
      <c r="A48" s="648"/>
      <c r="B48" s="654"/>
      <c r="C48" s="719" t="s">
        <v>569</v>
      </c>
      <c r="D48" s="721"/>
      <c r="E48" s="721"/>
      <c r="F48" s="920">
        <v>0</v>
      </c>
      <c r="G48" s="876"/>
      <c r="H48" s="872" t="e">
        <f>I48/'Form 5A '!$D$27</f>
        <v>#DIV/0!</v>
      </c>
      <c r="I48" s="715">
        <v>0</v>
      </c>
      <c r="J48" s="681">
        <v>0</v>
      </c>
      <c r="K48" s="681">
        <v>0</v>
      </c>
      <c r="L48" s="681">
        <v>0</v>
      </c>
      <c r="M48" s="681">
        <v>0</v>
      </c>
      <c r="N48" s="681">
        <v>0</v>
      </c>
      <c r="O48" s="682">
        <v>0</v>
      </c>
      <c r="P48" s="653"/>
      <c r="Q48" s="648"/>
      <c r="R48" s="648"/>
    </row>
    <row r="49" spans="1:18" x14ac:dyDescent="0.25">
      <c r="A49" s="648"/>
      <c r="B49" s="654"/>
      <c r="C49" s="719" t="s">
        <v>73</v>
      </c>
      <c r="D49" s="720"/>
      <c r="E49" s="721"/>
      <c r="F49" s="920">
        <v>0</v>
      </c>
      <c r="G49" s="876"/>
      <c r="H49" s="872" t="e">
        <f>I49/'Form 5A '!$D$27</f>
        <v>#DIV/0!</v>
      </c>
      <c r="I49" s="715">
        <v>0</v>
      </c>
      <c r="J49" s="681">
        <v>0</v>
      </c>
      <c r="K49" s="681">
        <v>0</v>
      </c>
      <c r="L49" s="681">
        <v>0</v>
      </c>
      <c r="M49" s="681">
        <v>0</v>
      </c>
      <c r="N49" s="681">
        <v>0</v>
      </c>
      <c r="O49" s="682">
        <v>0</v>
      </c>
      <c r="P49" s="653"/>
      <c r="Q49" s="648"/>
      <c r="R49" s="648"/>
    </row>
    <row r="50" spans="1:18" x14ac:dyDescent="0.25">
      <c r="A50" s="648"/>
      <c r="B50" s="654"/>
      <c r="C50" s="719" t="s">
        <v>254</v>
      </c>
      <c r="D50" s="721"/>
      <c r="E50" s="721"/>
      <c r="F50" s="920">
        <v>0</v>
      </c>
      <c r="G50" s="876"/>
      <c r="H50" s="872" t="e">
        <f>I50/'Form 5A '!$D$27</f>
        <v>#DIV/0!</v>
      </c>
      <c r="I50" s="715">
        <v>0</v>
      </c>
      <c r="J50" s="681">
        <v>0</v>
      </c>
      <c r="K50" s="681">
        <v>0</v>
      </c>
      <c r="L50" s="681">
        <v>0</v>
      </c>
      <c r="M50" s="681">
        <v>0</v>
      </c>
      <c r="N50" s="681">
        <v>0</v>
      </c>
      <c r="O50" s="682">
        <v>0</v>
      </c>
      <c r="P50" s="653"/>
      <c r="Q50" s="648"/>
      <c r="R50" s="648"/>
    </row>
    <row r="51" spans="1:18" x14ac:dyDescent="0.25">
      <c r="A51" s="648"/>
      <c r="B51" s="654"/>
      <c r="C51" s="719" t="s">
        <v>570</v>
      </c>
      <c r="D51" s="721"/>
      <c r="E51" s="721"/>
      <c r="F51" s="920">
        <v>0</v>
      </c>
      <c r="G51" s="876"/>
      <c r="H51" s="872" t="e">
        <f>I51/'Form 5A '!$D$27</f>
        <v>#DIV/0!</v>
      </c>
      <c r="I51" s="715">
        <v>0</v>
      </c>
      <c r="J51" s="681">
        <v>0</v>
      </c>
      <c r="K51" s="681">
        <v>0</v>
      </c>
      <c r="L51" s="681">
        <v>0</v>
      </c>
      <c r="M51" s="681">
        <v>0</v>
      </c>
      <c r="N51" s="681">
        <v>0</v>
      </c>
      <c r="O51" s="682">
        <v>0</v>
      </c>
      <c r="P51" s="653"/>
      <c r="Q51" s="648"/>
      <c r="R51" s="648"/>
    </row>
    <row r="52" spans="1:18" x14ac:dyDescent="0.25">
      <c r="A52" s="648"/>
      <c r="B52" s="654"/>
      <c r="C52" s="719" t="s">
        <v>571</v>
      </c>
      <c r="D52" s="721"/>
      <c r="E52" s="721"/>
      <c r="F52" s="920">
        <v>0</v>
      </c>
      <c r="G52" s="876"/>
      <c r="H52" s="872" t="e">
        <f>I52/'Form 5A '!$D$27</f>
        <v>#DIV/0!</v>
      </c>
      <c r="I52" s="715">
        <v>0</v>
      </c>
      <c r="J52" s="681">
        <v>0</v>
      </c>
      <c r="K52" s="681">
        <v>0</v>
      </c>
      <c r="L52" s="681">
        <v>0</v>
      </c>
      <c r="M52" s="681">
        <v>0</v>
      </c>
      <c r="N52" s="681">
        <v>0</v>
      </c>
      <c r="O52" s="682">
        <v>0</v>
      </c>
      <c r="P52" s="653"/>
      <c r="Q52" s="648"/>
      <c r="R52" s="648"/>
    </row>
    <row r="53" spans="1:18" x14ac:dyDescent="0.25">
      <c r="A53" s="648"/>
      <c r="B53" s="654"/>
      <c r="C53" s="719" t="s">
        <v>572</v>
      </c>
      <c r="D53" s="721"/>
      <c r="E53" s="721"/>
      <c r="F53" s="920">
        <v>0</v>
      </c>
      <c r="G53" s="876"/>
      <c r="H53" s="872" t="e">
        <f>I53/'Form 5A '!$D$27</f>
        <v>#DIV/0!</v>
      </c>
      <c r="I53" s="715">
        <v>0</v>
      </c>
      <c r="J53" s="681">
        <v>0</v>
      </c>
      <c r="K53" s="681">
        <v>0</v>
      </c>
      <c r="L53" s="681">
        <v>0</v>
      </c>
      <c r="M53" s="681">
        <v>0</v>
      </c>
      <c r="N53" s="681">
        <v>0</v>
      </c>
      <c r="O53" s="682">
        <v>0</v>
      </c>
      <c r="P53" s="653"/>
      <c r="Q53" s="648"/>
      <c r="R53" s="648"/>
    </row>
    <row r="54" spans="1:18" x14ac:dyDescent="0.25">
      <c r="A54" s="648"/>
      <c r="B54" s="654"/>
      <c r="C54" s="719" t="s">
        <v>71</v>
      </c>
      <c r="D54" s="720"/>
      <c r="E54" s="721"/>
      <c r="F54" s="920">
        <v>0</v>
      </c>
      <c r="G54" s="876"/>
      <c r="H54" s="872" t="e">
        <f>I54/'Form 5A '!$D$27</f>
        <v>#DIV/0!</v>
      </c>
      <c r="I54" s="715">
        <v>0</v>
      </c>
      <c r="J54" s="681">
        <v>0</v>
      </c>
      <c r="K54" s="681">
        <v>0</v>
      </c>
      <c r="L54" s="681">
        <v>0</v>
      </c>
      <c r="M54" s="681">
        <v>0</v>
      </c>
      <c r="N54" s="681">
        <v>0</v>
      </c>
      <c r="O54" s="682">
        <v>0</v>
      </c>
      <c r="P54" s="653"/>
      <c r="Q54" s="648"/>
      <c r="R54" s="648"/>
    </row>
    <row r="55" spans="1:18" x14ac:dyDescent="0.25">
      <c r="A55" s="648"/>
      <c r="B55" s="654"/>
      <c r="C55" s="719" t="s">
        <v>72</v>
      </c>
      <c r="D55" s="720"/>
      <c r="E55" s="721"/>
      <c r="F55" s="920">
        <v>0</v>
      </c>
      <c r="G55" s="876"/>
      <c r="H55" s="872" t="e">
        <f>I55/'Form 5A '!$D$27</f>
        <v>#DIV/0!</v>
      </c>
      <c r="I55" s="715">
        <v>0</v>
      </c>
      <c r="J55" s="681">
        <v>0</v>
      </c>
      <c r="K55" s="681">
        <v>0</v>
      </c>
      <c r="L55" s="681">
        <v>0</v>
      </c>
      <c r="M55" s="681">
        <v>0</v>
      </c>
      <c r="N55" s="681">
        <v>0</v>
      </c>
      <c r="O55" s="682">
        <v>0</v>
      </c>
      <c r="P55" s="653"/>
      <c r="Q55" s="648"/>
      <c r="R55" s="648"/>
    </row>
    <row r="56" spans="1:18" x14ac:dyDescent="0.25">
      <c r="A56" s="648"/>
      <c r="B56" s="724"/>
      <c r="C56" s="719" t="s">
        <v>70</v>
      </c>
      <c r="D56" s="720"/>
      <c r="E56" s="721"/>
      <c r="F56" s="920">
        <v>0</v>
      </c>
      <c r="G56" s="876"/>
      <c r="H56" s="872" t="e">
        <f>I56/'Form 5A '!$D$27</f>
        <v>#DIV/0!</v>
      </c>
      <c r="I56" s="715">
        <v>0</v>
      </c>
      <c r="J56" s="681">
        <v>0</v>
      </c>
      <c r="K56" s="681">
        <v>0</v>
      </c>
      <c r="L56" s="681">
        <v>0</v>
      </c>
      <c r="M56" s="681">
        <v>0</v>
      </c>
      <c r="N56" s="681">
        <v>0</v>
      </c>
      <c r="O56" s="682">
        <v>0</v>
      </c>
      <c r="P56" s="725"/>
      <c r="Q56" s="648"/>
      <c r="R56" s="648"/>
    </row>
    <row r="57" spans="1:18" x14ac:dyDescent="0.25">
      <c r="A57" s="648"/>
      <c r="B57" s="654"/>
      <c r="C57" s="719" t="s">
        <v>573</v>
      </c>
      <c r="D57" s="721"/>
      <c r="E57" s="721"/>
      <c r="F57" s="920">
        <v>0</v>
      </c>
      <c r="G57" s="876"/>
      <c r="H57" s="872" t="e">
        <f>I57/'Form 5A '!$D$27</f>
        <v>#DIV/0!</v>
      </c>
      <c r="I57" s="715">
        <v>0</v>
      </c>
      <c r="J57" s="681">
        <v>0</v>
      </c>
      <c r="K57" s="681">
        <v>0</v>
      </c>
      <c r="L57" s="681">
        <v>0</v>
      </c>
      <c r="M57" s="681">
        <v>0</v>
      </c>
      <c r="N57" s="681">
        <v>0</v>
      </c>
      <c r="O57" s="682">
        <v>0</v>
      </c>
      <c r="P57" s="653"/>
      <c r="Q57" s="648"/>
      <c r="R57" s="648"/>
    </row>
    <row r="58" spans="1:18" x14ac:dyDescent="0.25">
      <c r="A58" s="648"/>
      <c r="B58" s="654"/>
      <c r="C58" s="719" t="s">
        <v>574</v>
      </c>
      <c r="D58" s="721"/>
      <c r="E58" s="721"/>
      <c r="F58" s="920">
        <v>0</v>
      </c>
      <c r="G58" s="876"/>
      <c r="H58" s="872" t="e">
        <f>I58/'Form 5A '!$D$27</f>
        <v>#DIV/0!</v>
      </c>
      <c r="I58" s="715">
        <v>0</v>
      </c>
      <c r="J58" s="681">
        <v>0</v>
      </c>
      <c r="K58" s="681">
        <v>0</v>
      </c>
      <c r="L58" s="681">
        <v>0</v>
      </c>
      <c r="M58" s="681">
        <v>0</v>
      </c>
      <c r="N58" s="681">
        <v>0</v>
      </c>
      <c r="O58" s="682">
        <v>0</v>
      </c>
      <c r="P58" s="653"/>
      <c r="Q58" s="648"/>
      <c r="R58" s="648"/>
    </row>
    <row r="59" spans="1:18" ht="13" thickBot="1" x14ac:dyDescent="0.3">
      <c r="A59" s="648"/>
      <c r="B59" s="654"/>
      <c r="C59" s="726" t="s">
        <v>90</v>
      </c>
      <c r="D59" s="727"/>
      <c r="E59" s="728"/>
      <c r="F59" s="921">
        <v>0</v>
      </c>
      <c r="G59" s="876"/>
      <c r="H59" s="873" t="e">
        <f>I59/'Form 5A '!$D$27</f>
        <v>#DIV/0!</v>
      </c>
      <c r="I59" s="730">
        <v>0</v>
      </c>
      <c r="J59" s="731">
        <v>0</v>
      </c>
      <c r="K59" s="731">
        <v>0</v>
      </c>
      <c r="L59" s="731">
        <v>0</v>
      </c>
      <c r="M59" s="731">
        <v>0</v>
      </c>
      <c r="N59" s="731">
        <v>0</v>
      </c>
      <c r="O59" s="732">
        <v>0</v>
      </c>
      <c r="P59" s="653"/>
      <c r="Q59" s="648"/>
      <c r="R59" s="648"/>
    </row>
    <row r="60" spans="1:18" ht="13" thickBot="1" x14ac:dyDescent="0.3">
      <c r="A60" s="648"/>
      <c r="B60" s="654"/>
      <c r="C60" s="659" t="s">
        <v>772</v>
      </c>
      <c r="D60" s="680"/>
      <c r="E60" s="655"/>
      <c r="F60" s="685"/>
      <c r="G60" s="655"/>
      <c r="H60" s="733"/>
      <c r="I60" s="686">
        <f>SUM(I39:I59)</f>
        <v>0</v>
      </c>
      <c r="J60" s="687">
        <f t="shared" ref="J60:O60" si="2">SUM(J39:J59)</f>
        <v>0</v>
      </c>
      <c r="K60" s="687">
        <f t="shared" si="2"/>
        <v>0</v>
      </c>
      <c r="L60" s="687">
        <f>SUM(L39:L59)</f>
        <v>0</v>
      </c>
      <c r="M60" s="687">
        <f t="shared" si="2"/>
        <v>0</v>
      </c>
      <c r="N60" s="687">
        <f t="shared" si="2"/>
        <v>0</v>
      </c>
      <c r="O60" s="688">
        <f t="shared" si="2"/>
        <v>0</v>
      </c>
      <c r="P60" s="653"/>
      <c r="Q60" s="648"/>
      <c r="R60" s="648"/>
    </row>
    <row r="61" spans="1:18" ht="23.5" thickBot="1" x14ac:dyDescent="0.3">
      <c r="A61" s="648"/>
      <c r="B61" s="654"/>
      <c r="C61" s="659"/>
      <c r="D61" s="680"/>
      <c r="E61" s="655"/>
      <c r="F61" s="874" t="s">
        <v>749</v>
      </c>
      <c r="G61" s="648"/>
      <c r="H61" s="840" t="s">
        <v>747</v>
      </c>
      <c r="I61" s="734"/>
      <c r="J61" s="735"/>
      <c r="K61" s="735"/>
      <c r="L61" s="735"/>
      <c r="M61" s="735"/>
      <c r="N61" s="735"/>
      <c r="O61" s="736"/>
      <c r="P61" s="653"/>
      <c r="Q61" s="648"/>
      <c r="R61" s="648"/>
    </row>
    <row r="62" spans="1:18" x14ac:dyDescent="0.25">
      <c r="A62" s="648"/>
      <c r="B62" s="718"/>
      <c r="C62" s="877" t="s">
        <v>75</v>
      </c>
      <c r="D62" s="878"/>
      <c r="E62" s="879"/>
      <c r="F62" s="916">
        <v>0</v>
      </c>
      <c r="G62" s="875"/>
      <c r="H62" s="738" t="e">
        <f>I62/'Form 5A '!$D$27</f>
        <v>#DIV/0!</v>
      </c>
      <c r="I62" s="739">
        <v>0</v>
      </c>
      <c r="J62" s="677">
        <v>0</v>
      </c>
      <c r="K62" s="677">
        <v>0</v>
      </c>
      <c r="L62" s="677">
        <v>0</v>
      </c>
      <c r="M62" s="677">
        <v>0</v>
      </c>
      <c r="N62" s="677">
        <v>0</v>
      </c>
      <c r="O62" s="678">
        <v>0</v>
      </c>
      <c r="P62" s="653"/>
      <c r="Q62" s="648"/>
      <c r="R62" s="648"/>
    </row>
    <row r="63" spans="1:18" ht="13" thickBot="1" x14ac:dyDescent="0.3">
      <c r="A63" s="648"/>
      <c r="B63" s="718"/>
      <c r="C63" s="740" t="s">
        <v>76</v>
      </c>
      <c r="D63" s="727"/>
      <c r="E63" s="728"/>
      <c r="F63" s="922">
        <v>0</v>
      </c>
      <c r="G63" s="876"/>
      <c r="H63" s="741" t="e">
        <f>I63/'Form 5A '!$D$27</f>
        <v>#DIV/0!</v>
      </c>
      <c r="I63" s="684">
        <v>0</v>
      </c>
      <c r="J63" s="731">
        <v>0</v>
      </c>
      <c r="K63" s="731">
        <v>0</v>
      </c>
      <c r="L63" s="731">
        <v>0</v>
      </c>
      <c r="M63" s="731">
        <v>0</v>
      </c>
      <c r="N63" s="731">
        <v>0</v>
      </c>
      <c r="O63" s="732">
        <v>0</v>
      </c>
      <c r="P63" s="653"/>
      <c r="Q63" s="648"/>
      <c r="R63" s="648"/>
    </row>
    <row r="64" spans="1:18" x14ac:dyDescent="0.25">
      <c r="A64" s="648"/>
      <c r="B64" s="718"/>
      <c r="C64" s="659" t="s">
        <v>238</v>
      </c>
      <c r="D64" s="680"/>
      <c r="E64" s="680"/>
      <c r="F64" s="680"/>
      <c r="G64" s="655"/>
      <c r="H64" s="733"/>
      <c r="I64" s="686">
        <f>SUM(I62:I63)</f>
        <v>0</v>
      </c>
      <c r="J64" s="687">
        <f t="shared" ref="J64:O64" si="3">SUM(J62:J63)</f>
        <v>0</v>
      </c>
      <c r="K64" s="687">
        <f t="shared" si="3"/>
        <v>0</v>
      </c>
      <c r="L64" s="687">
        <f t="shared" si="3"/>
        <v>0</v>
      </c>
      <c r="M64" s="687">
        <f t="shared" si="3"/>
        <v>0</v>
      </c>
      <c r="N64" s="687">
        <f t="shared" si="3"/>
        <v>0</v>
      </c>
      <c r="O64" s="688">
        <f t="shared" si="3"/>
        <v>0</v>
      </c>
      <c r="P64" s="653"/>
      <c r="Q64" s="648"/>
      <c r="R64" s="648"/>
    </row>
    <row r="65" spans="1:18" ht="13" thickBot="1" x14ac:dyDescent="0.3">
      <c r="A65" s="648"/>
      <c r="B65" s="718"/>
      <c r="C65" s="659"/>
      <c r="D65" s="680"/>
      <c r="E65" s="680"/>
      <c r="F65" s="680"/>
      <c r="G65" s="655"/>
      <c r="H65" s="733"/>
      <c r="I65" s="734"/>
      <c r="J65" s="735"/>
      <c r="K65" s="735"/>
      <c r="L65" s="735"/>
      <c r="M65" s="735"/>
      <c r="N65" s="735"/>
      <c r="O65" s="736"/>
      <c r="P65" s="653"/>
      <c r="Q65" s="648"/>
      <c r="R65" s="648"/>
    </row>
    <row r="66" spans="1:18" ht="13" thickBot="1" x14ac:dyDescent="0.3">
      <c r="A66" s="648"/>
      <c r="B66" s="654"/>
      <c r="C66" s="742" t="s">
        <v>773</v>
      </c>
      <c r="D66" s="680"/>
      <c r="E66" s="743"/>
      <c r="F66" s="923">
        <v>0</v>
      </c>
      <c r="G66" s="875"/>
      <c r="H66" s="989">
        <f>I66</f>
        <v>0</v>
      </c>
      <c r="I66" s="744">
        <v>0</v>
      </c>
      <c r="J66" s="744">
        <v>0</v>
      </c>
      <c r="K66" s="744">
        <v>0</v>
      </c>
      <c r="L66" s="744">
        <v>0</v>
      </c>
      <c r="M66" s="744">
        <v>0</v>
      </c>
      <c r="N66" s="744">
        <v>0</v>
      </c>
      <c r="O66" s="745">
        <v>0</v>
      </c>
      <c r="P66" s="653"/>
      <c r="Q66" s="648"/>
      <c r="R66" s="648"/>
    </row>
    <row r="67" spans="1:18" ht="13" thickBot="1" x14ac:dyDescent="0.3">
      <c r="A67" s="648"/>
      <c r="B67" s="654"/>
      <c r="C67" s="659"/>
      <c r="D67" s="680"/>
      <c r="E67" s="743"/>
      <c r="F67" s="680"/>
      <c r="G67" s="655"/>
      <c r="H67" s="733"/>
      <c r="I67" s="734"/>
      <c r="J67" s="735"/>
      <c r="K67" s="735"/>
      <c r="L67" s="735"/>
      <c r="M67" s="735"/>
      <c r="N67" s="735"/>
      <c r="O67" s="736"/>
      <c r="P67" s="653"/>
      <c r="Q67" s="648"/>
      <c r="R67" s="648"/>
    </row>
    <row r="68" spans="1:18" ht="13.5" thickTop="1" thickBot="1" x14ac:dyDescent="0.3">
      <c r="A68" s="648"/>
      <c r="B68" s="654"/>
      <c r="C68" s="707" t="s">
        <v>242</v>
      </c>
      <c r="D68" s="680"/>
      <c r="E68" s="655"/>
      <c r="F68" s="680"/>
      <c r="G68" s="746"/>
      <c r="H68" s="685" t="s">
        <v>89</v>
      </c>
      <c r="I68" s="747">
        <f>I60+I64+I66</f>
        <v>0</v>
      </c>
      <c r="J68" s="747">
        <f t="shared" ref="J68:O68" si="4">J60+J64+J66</f>
        <v>0</v>
      </c>
      <c r="K68" s="747">
        <f t="shared" si="4"/>
        <v>0</v>
      </c>
      <c r="L68" s="747">
        <f t="shared" si="4"/>
        <v>0</v>
      </c>
      <c r="M68" s="747">
        <f t="shared" si="4"/>
        <v>0</v>
      </c>
      <c r="N68" s="747">
        <f t="shared" si="4"/>
        <v>0</v>
      </c>
      <c r="O68" s="747">
        <f t="shared" si="4"/>
        <v>0</v>
      </c>
      <c r="P68" s="653"/>
      <c r="Q68" s="648"/>
      <c r="R68" s="648"/>
    </row>
    <row r="69" spans="1:18" ht="13" thickBot="1" x14ac:dyDescent="0.3">
      <c r="A69" s="648"/>
      <c r="B69" s="654"/>
      <c r="C69" s="680"/>
      <c r="D69" s="680"/>
      <c r="E69" s="680"/>
      <c r="F69" s="680"/>
      <c r="G69" s="680"/>
      <c r="H69" s="680"/>
      <c r="I69" s="750"/>
      <c r="J69" s="750"/>
      <c r="K69" s="750"/>
      <c r="L69" s="750"/>
      <c r="M69" s="750"/>
      <c r="N69" s="750"/>
      <c r="O69" s="750"/>
      <c r="P69" s="653"/>
      <c r="Q69" s="648"/>
      <c r="R69" s="648"/>
    </row>
    <row r="70" spans="1:18" ht="13" thickBot="1" x14ac:dyDescent="0.3">
      <c r="A70" s="648"/>
      <c r="B70" s="654"/>
      <c r="C70" s="707" t="s">
        <v>244</v>
      </c>
      <c r="D70" s="680"/>
      <c r="E70" s="680"/>
      <c r="F70" s="680"/>
      <c r="G70" s="680"/>
      <c r="H70" s="685" t="s">
        <v>89</v>
      </c>
      <c r="I70" s="751">
        <f t="shared" ref="I70:O70" si="5">I35-I68</f>
        <v>0</v>
      </c>
      <c r="J70" s="752">
        <f t="shared" si="5"/>
        <v>0</v>
      </c>
      <c r="K70" s="752">
        <f t="shared" si="5"/>
        <v>0</v>
      </c>
      <c r="L70" s="752">
        <f t="shared" si="5"/>
        <v>0</v>
      </c>
      <c r="M70" s="752" t="e">
        <f t="shared" si="5"/>
        <v>#REF!</v>
      </c>
      <c r="N70" s="752" t="e">
        <f t="shared" si="5"/>
        <v>#REF!</v>
      </c>
      <c r="O70" s="753" t="e">
        <f t="shared" si="5"/>
        <v>#REF!</v>
      </c>
      <c r="P70" s="653"/>
      <c r="Q70" s="648"/>
      <c r="R70" s="648"/>
    </row>
    <row r="71" spans="1:18" x14ac:dyDescent="0.25">
      <c r="A71" s="648"/>
      <c r="B71" s="654"/>
      <c r="C71" s="707"/>
      <c r="D71" s="680"/>
      <c r="E71" s="680"/>
      <c r="F71" s="680"/>
      <c r="G71" s="680"/>
      <c r="H71" s="685"/>
      <c r="I71" s="733"/>
      <c r="J71" s="733"/>
      <c r="K71" s="733"/>
      <c r="L71" s="733"/>
      <c r="M71" s="733"/>
      <c r="N71" s="733"/>
      <c r="O71" s="733"/>
      <c r="P71" s="653"/>
      <c r="Q71" s="648"/>
      <c r="R71" s="648"/>
    </row>
    <row r="72" spans="1:18" ht="13" thickBot="1" x14ac:dyDescent="0.3">
      <c r="A72" s="662"/>
      <c r="B72" s="663"/>
      <c r="C72" s="1058" t="s">
        <v>748</v>
      </c>
      <c r="D72" s="1058"/>
      <c r="E72" s="1058"/>
      <c r="F72" s="754"/>
      <c r="G72" s="754"/>
      <c r="H72" s="754"/>
      <c r="I72" s="754"/>
      <c r="J72" s="754"/>
      <c r="K72" s="754"/>
      <c r="L72" s="755"/>
      <c r="M72" s="755"/>
      <c r="N72" s="755"/>
      <c r="O72" s="755"/>
      <c r="P72" s="668"/>
      <c r="Q72" s="662"/>
      <c r="R72" s="662"/>
    </row>
    <row r="73" spans="1:18" ht="13" thickBot="1" x14ac:dyDescent="0.3">
      <c r="A73" s="662"/>
      <c r="B73" s="663"/>
      <c r="C73" s="670"/>
      <c r="D73" s="670"/>
      <c r="E73" s="662"/>
      <c r="F73" s="664"/>
      <c r="G73" s="1059" t="s">
        <v>205</v>
      </c>
      <c r="H73" s="1060"/>
      <c r="I73" s="665" t="s">
        <v>67</v>
      </c>
      <c r="J73" s="666" t="s">
        <v>83</v>
      </c>
      <c r="K73" s="666" t="s">
        <v>84</v>
      </c>
      <c r="L73" s="666" t="s">
        <v>85</v>
      </c>
      <c r="M73" s="666" t="s">
        <v>68</v>
      </c>
      <c r="N73" s="666" t="s">
        <v>86</v>
      </c>
      <c r="O73" s="667" t="s">
        <v>87</v>
      </c>
      <c r="P73" s="668"/>
      <c r="Q73" s="662"/>
      <c r="R73" s="662"/>
    </row>
    <row r="74" spans="1:18" x14ac:dyDescent="0.25">
      <c r="A74" s="662"/>
      <c r="B74" s="663"/>
      <c r="C74" s="1051" t="s">
        <v>577</v>
      </c>
      <c r="D74" s="1052"/>
      <c r="E74" s="1052"/>
      <c r="F74" s="1053"/>
      <c r="G74" s="1054">
        <v>0</v>
      </c>
      <c r="H74" s="1055"/>
      <c r="I74" s="756">
        <v>0</v>
      </c>
      <c r="J74" s="757">
        <v>0</v>
      </c>
      <c r="K74" s="757">
        <v>0</v>
      </c>
      <c r="L74" s="757">
        <v>0</v>
      </c>
      <c r="M74" s="757">
        <v>0</v>
      </c>
      <c r="N74" s="757">
        <v>0</v>
      </c>
      <c r="O74" s="758">
        <v>0</v>
      </c>
      <c r="P74" s="668"/>
      <c r="Q74" s="662"/>
      <c r="R74" s="662"/>
    </row>
    <row r="75" spans="1:18" x14ac:dyDescent="0.25">
      <c r="A75" s="662"/>
      <c r="B75" s="663"/>
      <c r="C75" s="1063" t="s">
        <v>578</v>
      </c>
      <c r="D75" s="1064"/>
      <c r="E75" s="1064"/>
      <c r="F75" s="1065"/>
      <c r="G75" s="1054">
        <v>0</v>
      </c>
      <c r="H75" s="1055"/>
      <c r="I75" s="759">
        <v>0</v>
      </c>
      <c r="J75" s="760">
        <v>0</v>
      </c>
      <c r="K75" s="760">
        <v>0</v>
      </c>
      <c r="L75" s="760">
        <v>0</v>
      </c>
      <c r="M75" s="760">
        <v>0</v>
      </c>
      <c r="N75" s="760">
        <v>0</v>
      </c>
      <c r="O75" s="761">
        <v>0</v>
      </c>
      <c r="P75" s="668"/>
      <c r="Q75" s="662"/>
      <c r="R75" s="662"/>
    </row>
    <row r="76" spans="1:18" x14ac:dyDescent="0.25">
      <c r="A76" s="662"/>
      <c r="B76" s="663"/>
      <c r="C76" s="1063" t="s">
        <v>579</v>
      </c>
      <c r="D76" s="1064"/>
      <c r="E76" s="1064"/>
      <c r="F76" s="1065"/>
      <c r="G76" s="1054">
        <v>0</v>
      </c>
      <c r="H76" s="1055"/>
      <c r="I76" s="762">
        <v>0</v>
      </c>
      <c r="J76" s="763">
        <v>0</v>
      </c>
      <c r="K76" s="763">
        <v>0</v>
      </c>
      <c r="L76" s="763">
        <v>0</v>
      </c>
      <c r="M76" s="763">
        <v>0</v>
      </c>
      <c r="N76" s="763">
        <v>0</v>
      </c>
      <c r="O76" s="764">
        <v>0</v>
      </c>
      <c r="P76" s="668"/>
      <c r="Q76" s="662"/>
      <c r="R76" s="662"/>
    </row>
    <row r="77" spans="1:18" x14ac:dyDescent="0.25">
      <c r="A77" s="662"/>
      <c r="B77" s="663"/>
      <c r="C77" s="1063" t="s">
        <v>580</v>
      </c>
      <c r="D77" s="1064"/>
      <c r="E77" s="1064"/>
      <c r="F77" s="1065"/>
      <c r="G77" s="1054">
        <v>0</v>
      </c>
      <c r="H77" s="1055"/>
      <c r="I77" s="762">
        <v>0</v>
      </c>
      <c r="J77" s="763">
        <v>0</v>
      </c>
      <c r="K77" s="763">
        <v>0</v>
      </c>
      <c r="L77" s="763">
        <v>0</v>
      </c>
      <c r="M77" s="763">
        <v>0</v>
      </c>
      <c r="N77" s="763">
        <v>0</v>
      </c>
      <c r="O77" s="764">
        <v>0</v>
      </c>
      <c r="P77" s="668"/>
      <c r="Q77" s="662"/>
      <c r="R77" s="662"/>
    </row>
    <row r="78" spans="1:18" x14ac:dyDescent="0.25">
      <c r="A78" s="662"/>
      <c r="B78" s="663"/>
      <c r="C78" s="1063" t="s">
        <v>581</v>
      </c>
      <c r="D78" s="1064"/>
      <c r="E78" s="1064"/>
      <c r="F78" s="1065"/>
      <c r="G78" s="1054">
        <v>0</v>
      </c>
      <c r="H78" s="1055"/>
      <c r="I78" s="762">
        <v>0</v>
      </c>
      <c r="J78" s="763">
        <v>0</v>
      </c>
      <c r="K78" s="763">
        <v>0</v>
      </c>
      <c r="L78" s="763">
        <v>0</v>
      </c>
      <c r="M78" s="763">
        <v>0</v>
      </c>
      <c r="N78" s="763">
        <v>0</v>
      </c>
      <c r="O78" s="764">
        <v>0</v>
      </c>
      <c r="P78" s="668"/>
      <c r="Q78" s="662"/>
      <c r="R78" s="662"/>
    </row>
    <row r="79" spans="1:18" ht="13" thickBot="1" x14ac:dyDescent="0.3">
      <c r="A79" s="662"/>
      <c r="B79" s="663"/>
      <c r="C79" s="1066" t="s">
        <v>718</v>
      </c>
      <c r="D79" s="1067"/>
      <c r="E79" s="1067"/>
      <c r="F79" s="1068"/>
      <c r="G79" s="1069">
        <v>0</v>
      </c>
      <c r="H79" s="1070"/>
      <c r="I79" s="765">
        <v>0</v>
      </c>
      <c r="J79" s="766">
        <v>0</v>
      </c>
      <c r="K79" s="766">
        <v>0</v>
      </c>
      <c r="L79" s="766">
        <v>0</v>
      </c>
      <c r="M79" s="766">
        <v>0</v>
      </c>
      <c r="N79" s="766">
        <v>0</v>
      </c>
      <c r="O79" s="767">
        <v>0</v>
      </c>
      <c r="P79" s="668"/>
      <c r="Q79" s="662"/>
      <c r="R79" s="662"/>
    </row>
    <row r="80" spans="1:18" ht="13.5" thickTop="1" thickBot="1" x14ac:dyDescent="0.3">
      <c r="A80" s="662"/>
      <c r="B80" s="663"/>
      <c r="C80" s="662"/>
      <c r="D80" s="662"/>
      <c r="E80" s="662"/>
      <c r="F80" s="1061" t="s">
        <v>245</v>
      </c>
      <c r="G80" s="1071"/>
      <c r="H80" s="1072"/>
      <c r="I80" s="768">
        <f t="shared" ref="I80:O80" si="6">SUM(I74:I79)</f>
        <v>0</v>
      </c>
      <c r="J80" s="769">
        <f t="shared" si="6"/>
        <v>0</v>
      </c>
      <c r="K80" s="769">
        <f t="shared" si="6"/>
        <v>0</v>
      </c>
      <c r="L80" s="769">
        <f t="shared" si="6"/>
        <v>0</v>
      </c>
      <c r="M80" s="769">
        <f t="shared" si="6"/>
        <v>0</v>
      </c>
      <c r="N80" s="769">
        <f t="shared" si="6"/>
        <v>0</v>
      </c>
      <c r="O80" s="770">
        <f t="shared" si="6"/>
        <v>0</v>
      </c>
      <c r="P80" s="668"/>
      <c r="Q80" s="662"/>
      <c r="R80" s="662"/>
    </row>
    <row r="81" spans="1:18" x14ac:dyDescent="0.25">
      <c r="A81" s="662"/>
      <c r="B81" s="663"/>
      <c r="C81" s="662"/>
      <c r="D81" s="662"/>
      <c r="E81" s="662"/>
      <c r="F81" s="1061" t="s">
        <v>582</v>
      </c>
      <c r="G81" s="1061"/>
      <c r="H81" s="1062"/>
      <c r="I81" s="771">
        <f>I70-I80</f>
        <v>0</v>
      </c>
      <c r="J81" s="772">
        <f t="shared" ref="J81:O81" si="7">J70-J80</f>
        <v>0</v>
      </c>
      <c r="K81" s="772">
        <f t="shared" si="7"/>
        <v>0</v>
      </c>
      <c r="L81" s="772">
        <f t="shared" si="7"/>
        <v>0</v>
      </c>
      <c r="M81" s="772" t="e">
        <f t="shared" si="7"/>
        <v>#REF!</v>
      </c>
      <c r="N81" s="772" t="e">
        <f t="shared" si="7"/>
        <v>#REF!</v>
      </c>
      <c r="O81" s="773" t="e">
        <f t="shared" si="7"/>
        <v>#REF!</v>
      </c>
      <c r="P81" s="668"/>
      <c r="Q81" s="662"/>
      <c r="R81" s="662"/>
    </row>
    <row r="82" spans="1:18" ht="13" thickBot="1" x14ac:dyDescent="0.3">
      <c r="A82" s="662"/>
      <c r="B82" s="663"/>
      <c r="C82" s="662"/>
      <c r="D82" s="662"/>
      <c r="E82" s="662"/>
      <c r="F82" s="1061" t="s">
        <v>583</v>
      </c>
      <c r="G82" s="1061"/>
      <c r="H82" s="1062"/>
      <c r="I82" s="774" t="e">
        <f>I70/I80</f>
        <v>#DIV/0!</v>
      </c>
      <c r="J82" s="775" t="e">
        <f t="shared" ref="J82:O82" si="8">J70/J80</f>
        <v>#DIV/0!</v>
      </c>
      <c r="K82" s="775" t="e">
        <f t="shared" si="8"/>
        <v>#DIV/0!</v>
      </c>
      <c r="L82" s="775" t="e">
        <f t="shared" si="8"/>
        <v>#DIV/0!</v>
      </c>
      <c r="M82" s="775" t="e">
        <f t="shared" si="8"/>
        <v>#REF!</v>
      </c>
      <c r="N82" s="775" t="e">
        <f t="shared" si="8"/>
        <v>#REF!</v>
      </c>
      <c r="O82" s="776" t="e">
        <f t="shared" si="8"/>
        <v>#REF!</v>
      </c>
      <c r="P82" s="668"/>
      <c r="Q82" s="662"/>
      <c r="R82" s="662"/>
    </row>
    <row r="83" spans="1:18" ht="13" thickBot="1" x14ac:dyDescent="0.3">
      <c r="A83" s="662"/>
      <c r="B83" s="817"/>
      <c r="C83" s="824"/>
      <c r="D83" s="818"/>
      <c r="E83" s="820"/>
      <c r="F83" s="820"/>
      <c r="G83" s="820"/>
      <c r="H83" s="820"/>
      <c r="I83" s="825"/>
      <c r="J83" s="820"/>
      <c r="K83" s="820"/>
      <c r="L83" s="820"/>
      <c r="M83" s="820"/>
      <c r="N83" s="821"/>
      <c r="O83" s="822"/>
      <c r="P83" s="823"/>
      <c r="Q83" s="670"/>
      <c r="R83" s="662"/>
    </row>
    <row r="84" spans="1:18" x14ac:dyDescent="0.25">
      <c r="A84" s="670"/>
      <c r="B84" s="826"/>
      <c r="C84" s="827"/>
      <c r="D84" s="827"/>
      <c r="E84" s="827"/>
      <c r="F84" s="827"/>
      <c r="G84" s="827"/>
      <c r="H84" s="827"/>
      <c r="I84" s="827"/>
      <c r="J84" s="827"/>
      <c r="K84" s="827"/>
      <c r="L84" s="828"/>
      <c r="M84" s="828"/>
      <c r="N84" s="828"/>
      <c r="O84" s="828"/>
      <c r="P84" s="829"/>
      <c r="Q84" s="670"/>
      <c r="R84" s="670"/>
    </row>
    <row r="85" spans="1:18" ht="13" thickBot="1" x14ac:dyDescent="0.3">
      <c r="A85" s="648"/>
      <c r="B85" s="660"/>
      <c r="C85" s="830" t="s">
        <v>82</v>
      </c>
      <c r="D85" s="831"/>
      <c r="E85" s="837"/>
      <c r="F85" s="837"/>
      <c r="G85" s="837"/>
      <c r="H85" s="837"/>
      <c r="I85" s="831"/>
      <c r="J85" s="831"/>
      <c r="K85" s="831"/>
      <c r="L85" s="831"/>
      <c r="M85" s="831"/>
      <c r="N85" s="833"/>
      <c r="O85" s="831"/>
      <c r="P85" s="661"/>
      <c r="Q85" s="659"/>
      <c r="R85" s="659"/>
    </row>
    <row r="86" spans="1:18" ht="13" thickBot="1" x14ac:dyDescent="0.3">
      <c r="A86" s="662"/>
      <c r="B86" s="663"/>
      <c r="C86" s="680"/>
      <c r="D86" s="662"/>
      <c r="E86" s="662"/>
      <c r="F86" s="662"/>
      <c r="G86" s="662"/>
      <c r="H86" s="779" t="s">
        <v>92</v>
      </c>
      <c r="I86" s="780" t="s">
        <v>93</v>
      </c>
      <c r="J86" s="666" t="s">
        <v>69</v>
      </c>
      <c r="K86" s="666" t="s">
        <v>94</v>
      </c>
      <c r="L86" s="666" t="s">
        <v>95</v>
      </c>
      <c r="M86" s="666" t="s">
        <v>96</v>
      </c>
      <c r="N86" s="666" t="s">
        <v>97</v>
      </c>
      <c r="O86" s="667" t="s">
        <v>98</v>
      </c>
      <c r="P86" s="668"/>
      <c r="Q86" s="662"/>
      <c r="R86" s="662"/>
    </row>
    <row r="87" spans="1:18" x14ac:dyDescent="0.25">
      <c r="A87" s="662"/>
      <c r="B87" s="663"/>
      <c r="C87" s="669" t="s">
        <v>204</v>
      </c>
      <c r="D87" s="662"/>
      <c r="E87" s="662"/>
      <c r="F87" s="662"/>
      <c r="G87" s="662"/>
      <c r="H87" s="672"/>
      <c r="I87" s="673"/>
      <c r="J87" s="673"/>
      <c r="K87" s="673"/>
      <c r="L87" s="673"/>
      <c r="M87" s="673"/>
      <c r="N87" s="673"/>
      <c r="O87" s="674"/>
      <c r="P87" s="668"/>
      <c r="Q87" s="662"/>
      <c r="R87" s="662"/>
    </row>
    <row r="88" spans="1:18" x14ac:dyDescent="0.25">
      <c r="A88" s="662"/>
      <c r="B88" s="663"/>
      <c r="C88" s="675" t="s">
        <v>235</v>
      </c>
      <c r="D88" s="662"/>
      <c r="E88" s="662"/>
      <c r="F88" s="662"/>
      <c r="G88" s="662"/>
      <c r="H88" s="781">
        <v>0</v>
      </c>
      <c r="I88" s="716">
        <v>0</v>
      </c>
      <c r="J88" s="716">
        <v>0</v>
      </c>
      <c r="K88" s="716">
        <v>0</v>
      </c>
      <c r="L88" s="716">
        <v>0</v>
      </c>
      <c r="M88" s="716">
        <v>0</v>
      </c>
      <c r="N88" s="716">
        <v>0</v>
      </c>
      <c r="O88" s="717">
        <v>0</v>
      </c>
      <c r="P88" s="668"/>
      <c r="Q88" s="662"/>
      <c r="R88" s="662"/>
    </row>
    <row r="89" spans="1:18" x14ac:dyDescent="0.25">
      <c r="A89" s="662"/>
      <c r="B89" s="663"/>
      <c r="C89" s="675" t="s">
        <v>236</v>
      </c>
      <c r="D89" s="662"/>
      <c r="E89" s="662"/>
      <c r="F89" s="662"/>
      <c r="G89" s="662"/>
      <c r="H89" s="781">
        <v>0</v>
      </c>
      <c r="I89" s="716">
        <v>0</v>
      </c>
      <c r="J89" s="716">
        <v>0</v>
      </c>
      <c r="K89" s="716">
        <v>0</v>
      </c>
      <c r="L89" s="716">
        <v>0</v>
      </c>
      <c r="M89" s="716">
        <v>0</v>
      </c>
      <c r="N89" s="716">
        <v>0</v>
      </c>
      <c r="O89" s="717">
        <v>0</v>
      </c>
      <c r="P89" s="668"/>
      <c r="Q89" s="662"/>
      <c r="R89" s="662"/>
    </row>
    <row r="90" spans="1:18" x14ac:dyDescent="0.25">
      <c r="A90" s="662"/>
      <c r="B90" s="663"/>
      <c r="C90" s="675" t="s">
        <v>22</v>
      </c>
      <c r="D90" s="662"/>
      <c r="E90" s="662"/>
      <c r="F90" s="662"/>
      <c r="G90" s="662"/>
      <c r="H90" s="683">
        <v>0</v>
      </c>
      <c r="I90" s="681">
        <v>0</v>
      </c>
      <c r="J90" s="681">
        <v>0</v>
      </c>
      <c r="K90" s="681">
        <v>0</v>
      </c>
      <c r="L90" s="681">
        <v>0</v>
      </c>
      <c r="M90" s="681">
        <v>0</v>
      </c>
      <c r="N90" s="681">
        <v>0</v>
      </c>
      <c r="O90" s="682">
        <v>0</v>
      </c>
      <c r="P90" s="668"/>
      <c r="Q90" s="662"/>
      <c r="R90" s="662"/>
    </row>
    <row r="91" spans="1:18" x14ac:dyDescent="0.25">
      <c r="A91" s="662"/>
      <c r="B91" s="663"/>
      <c r="C91" s="675" t="s">
        <v>228</v>
      </c>
      <c r="D91" s="1079" t="str">
        <f>D25</f>
        <v>Name of First Other Source</v>
      </c>
      <c r="E91" s="1080"/>
      <c r="F91" s="1081"/>
      <c r="G91" s="782"/>
      <c r="H91" s="781">
        <v>0</v>
      </c>
      <c r="I91" s="716">
        <v>0</v>
      </c>
      <c r="J91" s="716">
        <v>0</v>
      </c>
      <c r="K91" s="716">
        <v>0</v>
      </c>
      <c r="L91" s="716">
        <v>0</v>
      </c>
      <c r="M91" s="716">
        <v>0</v>
      </c>
      <c r="N91" s="716">
        <v>0</v>
      </c>
      <c r="O91" s="717">
        <v>0</v>
      </c>
      <c r="P91" s="668"/>
      <c r="Q91" s="662"/>
      <c r="R91" s="662"/>
    </row>
    <row r="92" spans="1:18" x14ac:dyDescent="0.25">
      <c r="A92" s="662"/>
      <c r="B92" s="663"/>
      <c r="C92" s="726" t="s">
        <v>228</v>
      </c>
      <c r="D92" s="1079" t="str">
        <f>D26</f>
        <v>Name of Second Other Source</v>
      </c>
      <c r="E92" s="1080"/>
      <c r="F92" s="1081"/>
      <c r="G92" s="782"/>
      <c r="H92" s="781">
        <v>0</v>
      </c>
      <c r="I92" s="731">
        <v>0</v>
      </c>
      <c r="J92" s="731">
        <v>0</v>
      </c>
      <c r="K92" s="731">
        <v>0</v>
      </c>
      <c r="L92" s="731">
        <v>0</v>
      </c>
      <c r="M92" s="731">
        <v>0</v>
      </c>
      <c r="N92" s="731">
        <v>0</v>
      </c>
      <c r="O92" s="732">
        <v>0</v>
      </c>
      <c r="P92" s="668"/>
      <c r="Q92" s="662"/>
      <c r="R92" s="662"/>
    </row>
    <row r="93" spans="1:18" x14ac:dyDescent="0.25">
      <c r="A93" s="662"/>
      <c r="B93" s="663"/>
      <c r="C93" s="680" t="s">
        <v>88</v>
      </c>
      <c r="D93" s="662"/>
      <c r="E93" s="662"/>
      <c r="F93" s="662"/>
      <c r="G93" s="662"/>
      <c r="H93" s="783">
        <f>SUM(H88:H92)</f>
        <v>0</v>
      </c>
      <c r="I93" s="784">
        <f t="shared" ref="I93:O93" si="9">SUM(I88:I92)</f>
        <v>0</v>
      </c>
      <c r="J93" s="784">
        <f t="shared" si="9"/>
        <v>0</v>
      </c>
      <c r="K93" s="784">
        <f t="shared" si="9"/>
        <v>0</v>
      </c>
      <c r="L93" s="784">
        <f t="shared" si="9"/>
        <v>0</v>
      </c>
      <c r="M93" s="784">
        <f t="shared" si="9"/>
        <v>0</v>
      </c>
      <c r="N93" s="784">
        <f t="shared" si="9"/>
        <v>0</v>
      </c>
      <c r="O93" s="785">
        <f t="shared" si="9"/>
        <v>0</v>
      </c>
      <c r="P93" s="668"/>
      <c r="Q93" s="662"/>
      <c r="R93" s="662"/>
    </row>
    <row r="94" spans="1:18" x14ac:dyDescent="0.25">
      <c r="A94" s="662"/>
      <c r="B94" s="663"/>
      <c r="C94" s="680"/>
      <c r="D94" s="662"/>
      <c r="E94" s="662"/>
      <c r="F94" s="662"/>
      <c r="G94" s="662"/>
      <c r="H94" s="689"/>
      <c r="I94" s="690"/>
      <c r="J94" s="690"/>
      <c r="K94" s="690"/>
      <c r="L94" s="690"/>
      <c r="M94" s="690"/>
      <c r="N94" s="690"/>
      <c r="O94" s="691"/>
      <c r="P94" s="668"/>
      <c r="Q94" s="662"/>
      <c r="R94" s="662"/>
    </row>
    <row r="95" spans="1:18" x14ac:dyDescent="0.25">
      <c r="A95" s="662"/>
      <c r="B95" s="663"/>
      <c r="C95" s="680" t="s">
        <v>237</v>
      </c>
      <c r="D95" s="662"/>
      <c r="E95" s="662"/>
      <c r="F95" s="662"/>
      <c r="G95" s="662"/>
      <c r="H95" s="786">
        <v>0</v>
      </c>
      <c r="I95" s="692">
        <v>0</v>
      </c>
      <c r="J95" s="692">
        <v>0</v>
      </c>
      <c r="K95" s="692">
        <v>0</v>
      </c>
      <c r="L95" s="692">
        <v>0</v>
      </c>
      <c r="M95" s="692">
        <v>0</v>
      </c>
      <c r="N95" s="692">
        <v>0</v>
      </c>
      <c r="O95" s="693">
        <v>0</v>
      </c>
      <c r="P95" s="668"/>
      <c r="Q95" s="662"/>
      <c r="R95" s="662"/>
    </row>
    <row r="96" spans="1:18" x14ac:dyDescent="0.25">
      <c r="A96" s="662"/>
      <c r="B96" s="663"/>
      <c r="C96" s="680"/>
      <c r="D96" s="662"/>
      <c r="E96" s="662"/>
      <c r="F96" s="662"/>
      <c r="G96" s="662"/>
      <c r="H96" s="689"/>
      <c r="I96" s="690"/>
      <c r="J96" s="690"/>
      <c r="K96" s="690"/>
      <c r="L96" s="690"/>
      <c r="M96" s="690"/>
      <c r="N96" s="690"/>
      <c r="O96" s="691"/>
      <c r="P96" s="668"/>
      <c r="Q96" s="662"/>
      <c r="R96" s="662"/>
    </row>
    <row r="97" spans="1:18" x14ac:dyDescent="0.25">
      <c r="A97" s="662"/>
      <c r="B97" s="663"/>
      <c r="C97" s="669" t="s">
        <v>241</v>
      </c>
      <c r="D97" s="662"/>
      <c r="E97" s="662"/>
      <c r="F97" s="662"/>
      <c r="G97" s="662"/>
      <c r="H97" s="787" t="e">
        <f>SUM(#REF!,H95,H93)</f>
        <v>#REF!</v>
      </c>
      <c r="I97" s="697" t="e">
        <f>SUM(#REF!,I95,I93)</f>
        <v>#REF!</v>
      </c>
      <c r="J97" s="697" t="e">
        <f>SUM(#REF!,J95,J93)</f>
        <v>#REF!</v>
      </c>
      <c r="K97" s="697" t="e">
        <f>SUM(#REF!,K95,K93)</f>
        <v>#REF!</v>
      </c>
      <c r="L97" s="697" t="e">
        <f>SUM(#REF!,L95,L93)</f>
        <v>#REF!</v>
      </c>
      <c r="M97" s="697" t="e">
        <f>SUM(#REF!,M95,M93)</f>
        <v>#REF!</v>
      </c>
      <c r="N97" s="697" t="e">
        <f>SUM(#REF!,N95,N93)</f>
        <v>#REF!</v>
      </c>
      <c r="O97" s="698" t="e">
        <f>SUM(#REF!,O95,O93)</f>
        <v>#REF!</v>
      </c>
      <c r="P97" s="668"/>
      <c r="Q97" s="662"/>
      <c r="R97" s="662"/>
    </row>
    <row r="98" spans="1:18" x14ac:dyDescent="0.25">
      <c r="A98" s="662"/>
      <c r="B98" s="663"/>
      <c r="C98" s="669"/>
      <c r="D98" s="662"/>
      <c r="E98" s="662"/>
      <c r="F98" s="662"/>
      <c r="G98" s="662"/>
      <c r="H98" s="689"/>
      <c r="I98" s="690"/>
      <c r="J98" s="690"/>
      <c r="K98" s="690"/>
      <c r="L98" s="690"/>
      <c r="M98" s="690"/>
      <c r="N98" s="690"/>
      <c r="O98" s="691"/>
      <c r="P98" s="668"/>
      <c r="Q98" s="662"/>
      <c r="R98" s="662"/>
    </row>
    <row r="99" spans="1:18" x14ac:dyDescent="0.25">
      <c r="A99" s="662"/>
      <c r="B99" s="663"/>
      <c r="C99" s="699" t="s">
        <v>195</v>
      </c>
      <c r="D99" s="662"/>
      <c r="E99" s="662"/>
      <c r="F99" s="662"/>
      <c r="G99" s="662"/>
      <c r="H99" s="788">
        <v>0</v>
      </c>
      <c r="I99" s="789">
        <v>0</v>
      </c>
      <c r="J99" s="789">
        <v>0</v>
      </c>
      <c r="K99" s="789">
        <v>0</v>
      </c>
      <c r="L99" s="789">
        <v>0</v>
      </c>
      <c r="M99" s="789">
        <v>0</v>
      </c>
      <c r="N99" s="789">
        <v>0</v>
      </c>
      <c r="O99" s="790">
        <v>0</v>
      </c>
      <c r="P99" s="668"/>
      <c r="Q99" s="662"/>
      <c r="R99" s="662"/>
    </row>
    <row r="100" spans="1:18" ht="13" thickBot="1" x14ac:dyDescent="0.3">
      <c r="A100" s="662"/>
      <c r="B100" s="663"/>
      <c r="C100" s="703" t="s">
        <v>194</v>
      </c>
      <c r="D100" s="694"/>
      <c r="E100" s="694"/>
      <c r="F100" s="694"/>
      <c r="G100" s="695"/>
      <c r="H100" s="704">
        <v>0</v>
      </c>
      <c r="I100" s="705">
        <v>0</v>
      </c>
      <c r="J100" s="705">
        <v>0</v>
      </c>
      <c r="K100" s="705">
        <v>0</v>
      </c>
      <c r="L100" s="705">
        <v>0</v>
      </c>
      <c r="M100" s="705">
        <v>0</v>
      </c>
      <c r="N100" s="705">
        <v>0</v>
      </c>
      <c r="O100" s="706">
        <v>0</v>
      </c>
      <c r="P100" s="668"/>
      <c r="Q100" s="662"/>
      <c r="R100" s="662"/>
    </row>
    <row r="101" spans="1:18" ht="13.5" thickTop="1" thickBot="1" x14ac:dyDescent="0.3">
      <c r="A101" s="662"/>
      <c r="B101" s="663"/>
      <c r="C101" s="707" t="s">
        <v>243</v>
      </c>
      <c r="D101" s="662"/>
      <c r="E101" s="662"/>
      <c r="F101" s="662"/>
      <c r="G101" s="662"/>
      <c r="H101" s="708" t="e">
        <f>SUM(H97,H99,H100)</f>
        <v>#REF!</v>
      </c>
      <c r="I101" s="791" t="e">
        <f t="shared" ref="I101:O101" si="10">SUM(I97,I99,I100)</f>
        <v>#REF!</v>
      </c>
      <c r="J101" s="709" t="e">
        <f t="shared" si="10"/>
        <v>#REF!</v>
      </c>
      <c r="K101" s="709" t="e">
        <f t="shared" si="10"/>
        <v>#REF!</v>
      </c>
      <c r="L101" s="709" t="e">
        <f t="shared" si="10"/>
        <v>#REF!</v>
      </c>
      <c r="M101" s="709" t="e">
        <f t="shared" si="10"/>
        <v>#REF!</v>
      </c>
      <c r="N101" s="709" t="e">
        <f t="shared" si="10"/>
        <v>#REF!</v>
      </c>
      <c r="O101" s="710" t="e">
        <f t="shared" si="10"/>
        <v>#REF!</v>
      </c>
      <c r="P101" s="668"/>
      <c r="Q101" s="662"/>
      <c r="R101" s="662"/>
    </row>
    <row r="102" spans="1:18" x14ac:dyDescent="0.25">
      <c r="A102" s="662"/>
      <c r="B102" s="792"/>
      <c r="C102" s="670"/>
      <c r="D102" s="670"/>
      <c r="E102" s="670"/>
      <c r="F102" s="670"/>
      <c r="G102" s="670"/>
      <c r="H102" s="670"/>
      <c r="I102" s="670"/>
      <c r="J102" s="670"/>
      <c r="K102" s="670"/>
      <c r="L102" s="778"/>
      <c r="M102" s="670"/>
      <c r="N102" s="670"/>
      <c r="O102" s="670"/>
      <c r="P102" s="668"/>
      <c r="Q102" s="662"/>
      <c r="R102" s="662"/>
    </row>
    <row r="103" spans="1:18" ht="13" thickBot="1" x14ac:dyDescent="0.3">
      <c r="A103" s="648"/>
      <c r="B103" s="654"/>
      <c r="C103" s="834" t="s">
        <v>196</v>
      </c>
      <c r="D103" s="835"/>
      <c r="E103" s="835"/>
      <c r="F103" s="835"/>
      <c r="G103" s="835"/>
      <c r="H103" s="835"/>
      <c r="I103" s="835"/>
      <c r="J103" s="835"/>
      <c r="K103" s="835"/>
      <c r="L103" s="836"/>
      <c r="M103" s="835"/>
      <c r="N103" s="835"/>
      <c r="O103" s="835"/>
      <c r="P103" s="658"/>
      <c r="Q103" s="656"/>
      <c r="R103" s="659"/>
    </row>
    <row r="104" spans="1:18" ht="13" thickBot="1" x14ac:dyDescent="0.3">
      <c r="A104" s="648"/>
      <c r="B104" s="654"/>
      <c r="C104" s="669" t="s">
        <v>8</v>
      </c>
      <c r="D104" s="655"/>
      <c r="E104" s="680"/>
      <c r="F104" s="711"/>
      <c r="G104" s="655"/>
      <c r="H104" s="665" t="s">
        <v>92</v>
      </c>
      <c r="I104" s="665" t="s">
        <v>93</v>
      </c>
      <c r="J104" s="665" t="s">
        <v>69</v>
      </c>
      <c r="K104" s="665" t="s">
        <v>94</v>
      </c>
      <c r="L104" s="665" t="s">
        <v>95</v>
      </c>
      <c r="M104" s="665" t="s">
        <v>96</v>
      </c>
      <c r="N104" s="665" t="s">
        <v>97</v>
      </c>
      <c r="O104" s="779" t="s">
        <v>98</v>
      </c>
      <c r="P104" s="653"/>
      <c r="Q104" s="648"/>
      <c r="R104" s="648"/>
    </row>
    <row r="105" spans="1:18" x14ac:dyDescent="0.25">
      <c r="A105" s="648"/>
      <c r="B105" s="654"/>
      <c r="C105" s="712" t="s">
        <v>100</v>
      </c>
      <c r="D105" s="713"/>
      <c r="E105" s="714"/>
      <c r="F105" s="713"/>
      <c r="G105" s="793"/>
      <c r="H105" s="794">
        <v>0</v>
      </c>
      <c r="I105" s="716">
        <v>0</v>
      </c>
      <c r="J105" s="716">
        <v>0</v>
      </c>
      <c r="K105" s="716">
        <v>0</v>
      </c>
      <c r="L105" s="716">
        <v>0</v>
      </c>
      <c r="M105" s="716">
        <v>0</v>
      </c>
      <c r="N105" s="716">
        <v>0</v>
      </c>
      <c r="O105" s="717">
        <v>0</v>
      </c>
      <c r="P105" s="653"/>
      <c r="Q105" s="648"/>
      <c r="R105" s="648"/>
    </row>
    <row r="106" spans="1:18" x14ac:dyDescent="0.25">
      <c r="A106" s="648"/>
      <c r="B106" s="654"/>
      <c r="C106" s="719" t="s">
        <v>99</v>
      </c>
      <c r="D106" s="720"/>
      <c r="E106" s="721"/>
      <c r="F106" s="720"/>
      <c r="G106" s="795"/>
      <c r="H106" s="794">
        <v>0</v>
      </c>
      <c r="I106" s="716">
        <v>0</v>
      </c>
      <c r="J106" s="716">
        <v>0</v>
      </c>
      <c r="K106" s="716">
        <v>0</v>
      </c>
      <c r="L106" s="716">
        <v>0</v>
      </c>
      <c r="M106" s="716">
        <v>0</v>
      </c>
      <c r="N106" s="716">
        <v>0</v>
      </c>
      <c r="O106" s="717">
        <v>0</v>
      </c>
      <c r="P106" s="653"/>
      <c r="Q106" s="648"/>
      <c r="R106" s="648"/>
    </row>
    <row r="107" spans="1:18" x14ac:dyDescent="0.25">
      <c r="A107" s="648"/>
      <c r="B107" s="654"/>
      <c r="C107" s="719" t="s">
        <v>78</v>
      </c>
      <c r="D107" s="720"/>
      <c r="E107" s="721"/>
      <c r="F107" s="720"/>
      <c r="G107" s="795"/>
      <c r="H107" s="794">
        <v>0</v>
      </c>
      <c r="I107" s="716">
        <v>0</v>
      </c>
      <c r="J107" s="716">
        <v>0</v>
      </c>
      <c r="K107" s="716">
        <v>0</v>
      </c>
      <c r="L107" s="716">
        <v>0</v>
      </c>
      <c r="M107" s="716">
        <v>0</v>
      </c>
      <c r="N107" s="716">
        <v>0</v>
      </c>
      <c r="O107" s="717">
        <v>0</v>
      </c>
      <c r="P107" s="653"/>
      <c r="Q107" s="648"/>
      <c r="R107" s="648"/>
    </row>
    <row r="108" spans="1:18" x14ac:dyDescent="0.25">
      <c r="A108" s="648"/>
      <c r="B108" s="654"/>
      <c r="C108" s="719" t="s">
        <v>567</v>
      </c>
      <c r="D108" s="721"/>
      <c r="E108" s="720"/>
      <c r="F108" s="722"/>
      <c r="G108" s="795"/>
      <c r="H108" s="794">
        <v>0</v>
      </c>
      <c r="I108" s="716">
        <v>0</v>
      </c>
      <c r="J108" s="716">
        <v>0</v>
      </c>
      <c r="K108" s="716">
        <v>0</v>
      </c>
      <c r="L108" s="716">
        <v>0</v>
      </c>
      <c r="M108" s="716">
        <v>0</v>
      </c>
      <c r="N108" s="716">
        <v>0</v>
      </c>
      <c r="O108" s="717">
        <v>0</v>
      </c>
      <c r="P108" s="653"/>
      <c r="Q108" s="648"/>
      <c r="R108" s="648"/>
    </row>
    <row r="109" spans="1:18" x14ac:dyDescent="0.25">
      <c r="A109" s="648"/>
      <c r="B109" s="654"/>
      <c r="C109" s="719" t="s">
        <v>77</v>
      </c>
      <c r="D109" s="720"/>
      <c r="E109" s="721"/>
      <c r="F109" s="720"/>
      <c r="G109" s="795"/>
      <c r="H109" s="794">
        <v>0</v>
      </c>
      <c r="I109" s="716">
        <v>0</v>
      </c>
      <c r="J109" s="716">
        <v>0</v>
      </c>
      <c r="K109" s="716">
        <v>0</v>
      </c>
      <c r="L109" s="716">
        <v>0</v>
      </c>
      <c r="M109" s="716">
        <v>0</v>
      </c>
      <c r="N109" s="716">
        <v>0</v>
      </c>
      <c r="O109" s="717">
        <v>0</v>
      </c>
      <c r="P109" s="653"/>
      <c r="Q109" s="648"/>
      <c r="R109" s="648"/>
    </row>
    <row r="110" spans="1:18" x14ac:dyDescent="0.25">
      <c r="A110" s="648"/>
      <c r="B110" s="654"/>
      <c r="C110" s="719" t="s">
        <v>80</v>
      </c>
      <c r="D110" s="720"/>
      <c r="E110" s="721"/>
      <c r="F110" s="723"/>
      <c r="G110" s="795"/>
      <c r="H110" s="794">
        <v>0</v>
      </c>
      <c r="I110" s="716">
        <v>0</v>
      </c>
      <c r="J110" s="716">
        <v>0</v>
      </c>
      <c r="K110" s="716">
        <v>0</v>
      </c>
      <c r="L110" s="716">
        <v>0</v>
      </c>
      <c r="M110" s="716">
        <v>0</v>
      </c>
      <c r="N110" s="716">
        <v>0</v>
      </c>
      <c r="O110" s="717">
        <v>0</v>
      </c>
      <c r="P110" s="653"/>
      <c r="Q110" s="648"/>
      <c r="R110" s="648"/>
    </row>
    <row r="111" spans="1:18" x14ac:dyDescent="0.25">
      <c r="A111" s="648"/>
      <c r="B111" s="654"/>
      <c r="C111" s="719" t="s">
        <v>79</v>
      </c>
      <c r="D111" s="720"/>
      <c r="E111" s="721"/>
      <c r="F111" s="720"/>
      <c r="G111" s="795"/>
      <c r="H111" s="794">
        <v>0</v>
      </c>
      <c r="I111" s="716">
        <v>0</v>
      </c>
      <c r="J111" s="716">
        <v>0</v>
      </c>
      <c r="K111" s="716">
        <v>0</v>
      </c>
      <c r="L111" s="716">
        <v>0</v>
      </c>
      <c r="M111" s="716">
        <v>0</v>
      </c>
      <c r="N111" s="716">
        <v>0</v>
      </c>
      <c r="O111" s="717">
        <v>0</v>
      </c>
      <c r="P111" s="653"/>
      <c r="Q111" s="648"/>
      <c r="R111" s="648"/>
    </row>
    <row r="112" spans="1:18" x14ac:dyDescent="0.25">
      <c r="A112" s="648"/>
      <c r="B112" s="654"/>
      <c r="C112" s="719" t="s">
        <v>568</v>
      </c>
      <c r="D112" s="721"/>
      <c r="E112" s="720"/>
      <c r="F112" s="722"/>
      <c r="G112" s="795"/>
      <c r="H112" s="794">
        <v>0</v>
      </c>
      <c r="I112" s="716">
        <v>0</v>
      </c>
      <c r="J112" s="716">
        <v>0</v>
      </c>
      <c r="K112" s="716">
        <v>0</v>
      </c>
      <c r="L112" s="716">
        <v>0</v>
      </c>
      <c r="M112" s="716">
        <v>0</v>
      </c>
      <c r="N112" s="716">
        <v>0</v>
      </c>
      <c r="O112" s="717">
        <v>0</v>
      </c>
      <c r="P112" s="653"/>
      <c r="Q112" s="648"/>
      <c r="R112" s="648"/>
    </row>
    <row r="113" spans="1:18" x14ac:dyDescent="0.25">
      <c r="A113" s="648"/>
      <c r="B113" s="654"/>
      <c r="C113" s="719" t="s">
        <v>74</v>
      </c>
      <c r="D113" s="720"/>
      <c r="E113" s="721"/>
      <c r="F113" s="720"/>
      <c r="G113" s="795"/>
      <c r="H113" s="794">
        <v>0</v>
      </c>
      <c r="I113" s="716">
        <v>0</v>
      </c>
      <c r="J113" s="716">
        <v>0</v>
      </c>
      <c r="K113" s="716">
        <v>0</v>
      </c>
      <c r="L113" s="716">
        <v>0</v>
      </c>
      <c r="M113" s="716">
        <v>0</v>
      </c>
      <c r="N113" s="716">
        <v>0</v>
      </c>
      <c r="O113" s="717">
        <v>0</v>
      </c>
      <c r="P113" s="653"/>
      <c r="Q113" s="648"/>
      <c r="R113" s="648"/>
    </row>
    <row r="114" spans="1:18" x14ac:dyDescent="0.25">
      <c r="A114" s="648"/>
      <c r="B114" s="654"/>
      <c r="C114" s="719" t="s">
        <v>569</v>
      </c>
      <c r="D114" s="721"/>
      <c r="E114" s="721"/>
      <c r="F114" s="721"/>
      <c r="G114" s="795"/>
      <c r="H114" s="794">
        <v>0</v>
      </c>
      <c r="I114" s="716">
        <v>0</v>
      </c>
      <c r="J114" s="716">
        <v>0</v>
      </c>
      <c r="K114" s="716">
        <v>0</v>
      </c>
      <c r="L114" s="716">
        <v>0</v>
      </c>
      <c r="M114" s="716">
        <v>0</v>
      </c>
      <c r="N114" s="716">
        <v>0</v>
      </c>
      <c r="O114" s="717">
        <v>0</v>
      </c>
      <c r="P114" s="653"/>
      <c r="Q114" s="648"/>
      <c r="R114" s="648"/>
    </row>
    <row r="115" spans="1:18" x14ac:dyDescent="0.25">
      <c r="A115" s="648"/>
      <c r="B115" s="654"/>
      <c r="C115" s="719" t="s">
        <v>73</v>
      </c>
      <c r="D115" s="720"/>
      <c r="E115" s="721"/>
      <c r="F115" s="720"/>
      <c r="G115" s="795"/>
      <c r="H115" s="794">
        <v>0</v>
      </c>
      <c r="I115" s="716">
        <v>0</v>
      </c>
      <c r="J115" s="716">
        <v>0</v>
      </c>
      <c r="K115" s="716">
        <v>0</v>
      </c>
      <c r="L115" s="716">
        <v>0</v>
      </c>
      <c r="M115" s="716">
        <v>0</v>
      </c>
      <c r="N115" s="716">
        <v>0</v>
      </c>
      <c r="O115" s="717">
        <v>0</v>
      </c>
      <c r="P115" s="653"/>
      <c r="Q115" s="648"/>
      <c r="R115" s="648"/>
    </row>
    <row r="116" spans="1:18" x14ac:dyDescent="0.25">
      <c r="A116" s="648"/>
      <c r="B116" s="654"/>
      <c r="C116" s="719" t="s">
        <v>254</v>
      </c>
      <c r="D116" s="721"/>
      <c r="E116" s="721"/>
      <c r="F116" s="721"/>
      <c r="G116" s="795"/>
      <c r="H116" s="794">
        <v>0</v>
      </c>
      <c r="I116" s="716">
        <v>0</v>
      </c>
      <c r="J116" s="716">
        <v>0</v>
      </c>
      <c r="K116" s="716">
        <v>0</v>
      </c>
      <c r="L116" s="716">
        <v>0</v>
      </c>
      <c r="M116" s="716">
        <v>0</v>
      </c>
      <c r="N116" s="716">
        <v>0</v>
      </c>
      <c r="O116" s="717">
        <v>0</v>
      </c>
      <c r="P116" s="653"/>
      <c r="Q116" s="648"/>
      <c r="R116" s="648"/>
    </row>
    <row r="117" spans="1:18" x14ac:dyDescent="0.25">
      <c r="A117" s="648"/>
      <c r="B117" s="654"/>
      <c r="C117" s="719" t="s">
        <v>570</v>
      </c>
      <c r="D117" s="721"/>
      <c r="E117" s="721"/>
      <c r="F117" s="721"/>
      <c r="G117" s="795"/>
      <c r="H117" s="794">
        <v>0</v>
      </c>
      <c r="I117" s="716">
        <v>0</v>
      </c>
      <c r="J117" s="716">
        <v>0</v>
      </c>
      <c r="K117" s="716">
        <v>0</v>
      </c>
      <c r="L117" s="716">
        <v>0</v>
      </c>
      <c r="M117" s="716">
        <v>0</v>
      </c>
      <c r="N117" s="716">
        <v>0</v>
      </c>
      <c r="O117" s="717">
        <v>0</v>
      </c>
      <c r="P117" s="653"/>
      <c r="Q117" s="648"/>
      <c r="R117" s="648"/>
    </row>
    <row r="118" spans="1:18" x14ac:dyDescent="0.25">
      <c r="A118" s="648"/>
      <c r="B118" s="654"/>
      <c r="C118" s="719" t="s">
        <v>571</v>
      </c>
      <c r="D118" s="721"/>
      <c r="E118" s="721"/>
      <c r="F118" s="721"/>
      <c r="G118" s="795"/>
      <c r="H118" s="794">
        <v>0</v>
      </c>
      <c r="I118" s="716">
        <v>0</v>
      </c>
      <c r="J118" s="716">
        <v>0</v>
      </c>
      <c r="K118" s="716">
        <v>0</v>
      </c>
      <c r="L118" s="716">
        <v>0</v>
      </c>
      <c r="M118" s="716">
        <v>0</v>
      </c>
      <c r="N118" s="716">
        <v>0</v>
      </c>
      <c r="O118" s="717">
        <v>0</v>
      </c>
      <c r="P118" s="653"/>
      <c r="Q118" s="648"/>
      <c r="R118" s="648"/>
    </row>
    <row r="119" spans="1:18" x14ac:dyDescent="0.25">
      <c r="A119" s="648"/>
      <c r="B119" s="654"/>
      <c r="C119" s="719" t="s">
        <v>572</v>
      </c>
      <c r="D119" s="721"/>
      <c r="E119" s="721"/>
      <c r="F119" s="721"/>
      <c r="G119" s="795"/>
      <c r="H119" s="794">
        <v>0</v>
      </c>
      <c r="I119" s="716">
        <v>0</v>
      </c>
      <c r="J119" s="716">
        <v>0</v>
      </c>
      <c r="K119" s="716">
        <v>0</v>
      </c>
      <c r="L119" s="716">
        <v>0</v>
      </c>
      <c r="M119" s="716">
        <v>0</v>
      </c>
      <c r="N119" s="716">
        <v>0</v>
      </c>
      <c r="O119" s="717">
        <v>0</v>
      </c>
      <c r="P119" s="653"/>
      <c r="Q119" s="648"/>
      <c r="R119" s="648"/>
    </row>
    <row r="120" spans="1:18" x14ac:dyDescent="0.25">
      <c r="A120" s="648"/>
      <c r="B120" s="654"/>
      <c r="C120" s="719" t="s">
        <v>71</v>
      </c>
      <c r="D120" s="720"/>
      <c r="E120" s="721"/>
      <c r="F120" s="720"/>
      <c r="G120" s="795"/>
      <c r="H120" s="794">
        <v>0</v>
      </c>
      <c r="I120" s="716">
        <v>0</v>
      </c>
      <c r="J120" s="716">
        <v>0</v>
      </c>
      <c r="K120" s="716">
        <v>0</v>
      </c>
      <c r="L120" s="716">
        <v>0</v>
      </c>
      <c r="M120" s="716">
        <v>0</v>
      </c>
      <c r="N120" s="716">
        <v>0</v>
      </c>
      <c r="O120" s="717">
        <v>0</v>
      </c>
      <c r="P120" s="653"/>
      <c r="Q120" s="648"/>
      <c r="R120" s="648"/>
    </row>
    <row r="121" spans="1:18" x14ac:dyDescent="0.25">
      <c r="A121" s="648"/>
      <c r="B121" s="654"/>
      <c r="C121" s="719" t="s">
        <v>72</v>
      </c>
      <c r="D121" s="720"/>
      <c r="E121" s="721"/>
      <c r="F121" s="720"/>
      <c r="G121" s="795"/>
      <c r="H121" s="794">
        <v>0</v>
      </c>
      <c r="I121" s="716">
        <v>0</v>
      </c>
      <c r="J121" s="716">
        <v>0</v>
      </c>
      <c r="K121" s="716">
        <v>0</v>
      </c>
      <c r="L121" s="716">
        <v>0</v>
      </c>
      <c r="M121" s="716">
        <v>0</v>
      </c>
      <c r="N121" s="716">
        <v>0</v>
      </c>
      <c r="O121" s="717">
        <v>0</v>
      </c>
      <c r="P121" s="653"/>
      <c r="Q121" s="648"/>
      <c r="R121" s="648"/>
    </row>
    <row r="122" spans="1:18" x14ac:dyDescent="0.25">
      <c r="A122" s="648"/>
      <c r="B122" s="654"/>
      <c r="C122" s="719" t="s">
        <v>70</v>
      </c>
      <c r="D122" s="720"/>
      <c r="E122" s="721"/>
      <c r="F122" s="720"/>
      <c r="G122" s="795"/>
      <c r="H122" s="794">
        <v>0</v>
      </c>
      <c r="I122" s="716">
        <v>0</v>
      </c>
      <c r="J122" s="716">
        <v>0</v>
      </c>
      <c r="K122" s="716">
        <v>0</v>
      </c>
      <c r="L122" s="716">
        <v>0</v>
      </c>
      <c r="M122" s="716">
        <v>0</v>
      </c>
      <c r="N122" s="716">
        <v>0</v>
      </c>
      <c r="O122" s="717">
        <v>0</v>
      </c>
      <c r="P122" s="653"/>
      <c r="Q122" s="648"/>
      <c r="R122" s="648"/>
    </row>
    <row r="123" spans="1:18" x14ac:dyDescent="0.25">
      <c r="A123" s="648"/>
      <c r="B123" s="654"/>
      <c r="C123" s="719" t="s">
        <v>573</v>
      </c>
      <c r="D123" s="721"/>
      <c r="E123" s="721"/>
      <c r="F123" s="721"/>
      <c r="G123" s="795"/>
      <c r="H123" s="794">
        <v>0</v>
      </c>
      <c r="I123" s="716">
        <v>0</v>
      </c>
      <c r="J123" s="716">
        <v>0</v>
      </c>
      <c r="K123" s="716">
        <v>0</v>
      </c>
      <c r="L123" s="716">
        <v>0</v>
      </c>
      <c r="M123" s="716">
        <v>0</v>
      </c>
      <c r="N123" s="716">
        <v>0</v>
      </c>
      <c r="O123" s="717">
        <v>0</v>
      </c>
      <c r="P123" s="653"/>
      <c r="Q123" s="648"/>
      <c r="R123" s="648"/>
    </row>
    <row r="124" spans="1:18" x14ac:dyDescent="0.25">
      <c r="A124" s="648"/>
      <c r="B124" s="654"/>
      <c r="C124" s="719" t="s">
        <v>574</v>
      </c>
      <c r="D124" s="721"/>
      <c r="E124" s="721"/>
      <c r="F124" s="721"/>
      <c r="G124" s="795"/>
      <c r="H124" s="794">
        <v>0</v>
      </c>
      <c r="I124" s="716">
        <v>0</v>
      </c>
      <c r="J124" s="716">
        <v>0</v>
      </c>
      <c r="K124" s="716">
        <v>0</v>
      </c>
      <c r="L124" s="716">
        <v>0</v>
      </c>
      <c r="M124" s="716">
        <v>0</v>
      </c>
      <c r="N124" s="716">
        <v>0</v>
      </c>
      <c r="O124" s="717">
        <v>0</v>
      </c>
      <c r="P124" s="653"/>
      <c r="Q124" s="648"/>
      <c r="R124" s="648"/>
    </row>
    <row r="125" spans="1:18" x14ac:dyDescent="0.25">
      <c r="A125" s="648"/>
      <c r="B125" s="654"/>
      <c r="C125" s="726" t="s">
        <v>90</v>
      </c>
      <c r="D125" s="727"/>
      <c r="E125" s="728"/>
      <c r="F125" s="729"/>
      <c r="G125" s="728"/>
      <c r="H125" s="794">
        <v>0</v>
      </c>
      <c r="I125" s="716">
        <v>0</v>
      </c>
      <c r="J125" s="716">
        <v>0</v>
      </c>
      <c r="K125" s="716">
        <v>0</v>
      </c>
      <c r="L125" s="716">
        <v>0</v>
      </c>
      <c r="M125" s="716">
        <v>0</v>
      </c>
      <c r="N125" s="716">
        <v>0</v>
      </c>
      <c r="O125" s="717">
        <v>0</v>
      </c>
      <c r="P125" s="653"/>
      <c r="Q125" s="648"/>
      <c r="R125" s="648"/>
    </row>
    <row r="126" spans="1:18" x14ac:dyDescent="0.25">
      <c r="A126" s="648"/>
      <c r="B126" s="654"/>
      <c r="C126" s="659" t="s">
        <v>240</v>
      </c>
      <c r="D126" s="680"/>
      <c r="E126" s="655"/>
      <c r="F126" s="685"/>
      <c r="G126" s="655"/>
      <c r="H126" s="686">
        <f>SUM(H105:H125)</f>
        <v>0</v>
      </c>
      <c r="I126" s="687">
        <f t="shared" ref="I126:O126" si="11">SUM(I105:I125)</f>
        <v>0</v>
      </c>
      <c r="J126" s="687">
        <f t="shared" si="11"/>
        <v>0</v>
      </c>
      <c r="K126" s="687">
        <f>SUM(K105:K125)</f>
        <v>0</v>
      </c>
      <c r="L126" s="687">
        <f t="shared" si="11"/>
        <v>0</v>
      </c>
      <c r="M126" s="687">
        <f t="shared" si="11"/>
        <v>0</v>
      </c>
      <c r="N126" s="687">
        <f t="shared" si="11"/>
        <v>0</v>
      </c>
      <c r="O126" s="796">
        <f t="shared" si="11"/>
        <v>0</v>
      </c>
      <c r="P126" s="653"/>
      <c r="Q126" s="648"/>
      <c r="R126" s="648"/>
    </row>
    <row r="127" spans="1:18" x14ac:dyDescent="0.25">
      <c r="A127" s="648"/>
      <c r="B127" s="654"/>
      <c r="C127" s="659"/>
      <c r="D127" s="680"/>
      <c r="E127" s="655"/>
      <c r="F127" s="685"/>
      <c r="G127" s="655"/>
      <c r="H127" s="734"/>
      <c r="I127" s="735"/>
      <c r="J127" s="735"/>
      <c r="K127" s="735"/>
      <c r="L127" s="735"/>
      <c r="M127" s="735"/>
      <c r="N127" s="735"/>
      <c r="O127" s="736"/>
      <c r="P127" s="653"/>
      <c r="Q127" s="648"/>
      <c r="R127" s="648"/>
    </row>
    <row r="128" spans="1:18" x14ac:dyDescent="0.25">
      <c r="A128" s="648"/>
      <c r="B128" s="654"/>
      <c r="C128" s="737" t="s">
        <v>75</v>
      </c>
      <c r="D128" s="680"/>
      <c r="E128" s="655"/>
      <c r="F128" s="680"/>
      <c r="G128" s="655"/>
      <c r="H128" s="797">
        <v>0</v>
      </c>
      <c r="I128" s="677">
        <v>0</v>
      </c>
      <c r="J128" s="677">
        <v>0</v>
      </c>
      <c r="K128" s="677">
        <v>0</v>
      </c>
      <c r="L128" s="677">
        <v>0</v>
      </c>
      <c r="M128" s="677">
        <v>0</v>
      </c>
      <c r="N128" s="677">
        <v>0</v>
      </c>
      <c r="O128" s="678">
        <v>0</v>
      </c>
      <c r="P128" s="653"/>
      <c r="Q128" s="648"/>
      <c r="R128" s="648"/>
    </row>
    <row r="129" spans="1:18" x14ac:dyDescent="0.25">
      <c r="A129" s="648"/>
      <c r="B129" s="654"/>
      <c r="C129" s="740" t="s">
        <v>76</v>
      </c>
      <c r="D129" s="727"/>
      <c r="E129" s="728"/>
      <c r="F129" s="727"/>
      <c r="G129" s="728"/>
      <c r="H129" s="797">
        <v>0</v>
      </c>
      <c r="I129" s="731">
        <v>0</v>
      </c>
      <c r="J129" s="731">
        <v>0</v>
      </c>
      <c r="K129" s="731">
        <v>0</v>
      </c>
      <c r="L129" s="731">
        <v>0</v>
      </c>
      <c r="M129" s="731">
        <v>0</v>
      </c>
      <c r="N129" s="731">
        <v>0</v>
      </c>
      <c r="O129" s="732">
        <v>0</v>
      </c>
      <c r="P129" s="653"/>
      <c r="Q129" s="648"/>
      <c r="R129" s="648"/>
    </row>
    <row r="130" spans="1:18" x14ac:dyDescent="0.25">
      <c r="A130" s="648"/>
      <c r="B130" s="654"/>
      <c r="C130" s="659" t="s">
        <v>238</v>
      </c>
      <c r="D130" s="680"/>
      <c r="E130" s="680"/>
      <c r="F130" s="680"/>
      <c r="G130" s="655"/>
      <c r="H130" s="686">
        <f>SUM(H128:H129)</f>
        <v>0</v>
      </c>
      <c r="I130" s="687">
        <f>SUM(I128:I129)</f>
        <v>0</v>
      </c>
      <c r="J130" s="687">
        <f t="shared" ref="J130:O130" si="12">SUM(J128:J129)</f>
        <v>0</v>
      </c>
      <c r="K130" s="687">
        <f t="shared" si="12"/>
        <v>0</v>
      </c>
      <c r="L130" s="687">
        <f t="shared" si="12"/>
        <v>0</v>
      </c>
      <c r="M130" s="687">
        <f t="shared" si="12"/>
        <v>0</v>
      </c>
      <c r="N130" s="687">
        <f t="shared" si="12"/>
        <v>0</v>
      </c>
      <c r="O130" s="688">
        <f t="shared" si="12"/>
        <v>0</v>
      </c>
      <c r="P130" s="653"/>
      <c r="Q130" s="648"/>
      <c r="R130" s="648"/>
    </row>
    <row r="131" spans="1:18" x14ac:dyDescent="0.25">
      <c r="A131" s="648"/>
      <c r="B131" s="654"/>
      <c r="C131" s="659"/>
      <c r="D131" s="680"/>
      <c r="E131" s="680"/>
      <c r="F131" s="680"/>
      <c r="G131" s="655"/>
      <c r="H131" s="734"/>
      <c r="I131" s="735"/>
      <c r="J131" s="735"/>
      <c r="K131" s="735"/>
      <c r="L131" s="735"/>
      <c r="M131" s="735"/>
      <c r="N131" s="735"/>
      <c r="O131" s="736"/>
      <c r="P131" s="653"/>
      <c r="Q131" s="648"/>
      <c r="R131" s="648"/>
    </row>
    <row r="132" spans="1:18" x14ac:dyDescent="0.25">
      <c r="A132" s="648"/>
      <c r="B132" s="654"/>
      <c r="C132" s="742" t="s">
        <v>774</v>
      </c>
      <c r="D132" s="680"/>
      <c r="E132" s="743"/>
      <c r="F132" s="680"/>
      <c r="G132" s="655"/>
      <c r="H132" s="798">
        <v>0</v>
      </c>
      <c r="I132" s="744">
        <v>0</v>
      </c>
      <c r="J132" s="744">
        <v>0</v>
      </c>
      <c r="K132" s="744">
        <v>0</v>
      </c>
      <c r="L132" s="744">
        <v>0</v>
      </c>
      <c r="M132" s="744">
        <v>0</v>
      </c>
      <c r="N132" s="744">
        <v>0</v>
      </c>
      <c r="O132" s="745">
        <v>0</v>
      </c>
      <c r="P132" s="653"/>
      <c r="Q132" s="648"/>
      <c r="R132" s="648"/>
    </row>
    <row r="133" spans="1:18" ht="13" thickBot="1" x14ac:dyDescent="0.3">
      <c r="A133" s="648"/>
      <c r="B133" s="654"/>
      <c r="C133" s="659"/>
      <c r="D133" s="680"/>
      <c r="E133" s="743"/>
      <c r="F133" s="680"/>
      <c r="G133" s="655"/>
      <c r="H133" s="734"/>
      <c r="I133" s="735"/>
      <c r="J133" s="735"/>
      <c r="K133" s="735"/>
      <c r="L133" s="735"/>
      <c r="M133" s="735"/>
      <c r="N133" s="735"/>
      <c r="O133" s="736"/>
      <c r="P133" s="653"/>
      <c r="Q133" s="648"/>
      <c r="R133" s="648"/>
    </row>
    <row r="134" spans="1:18" ht="13.5" thickTop="1" thickBot="1" x14ac:dyDescent="0.3">
      <c r="A134" s="648"/>
      <c r="B134" s="654"/>
      <c r="C134" s="707" t="s">
        <v>242</v>
      </c>
      <c r="D134" s="680"/>
      <c r="E134" s="655"/>
      <c r="F134" s="680"/>
      <c r="G134" s="746"/>
      <c r="H134" s="747">
        <f>H126+H130+H132</f>
        <v>0</v>
      </c>
      <c r="I134" s="748">
        <f>I126+I130+I132</f>
        <v>0</v>
      </c>
      <c r="J134" s="748">
        <f>J126+J130+J132</f>
        <v>0</v>
      </c>
      <c r="K134" s="748">
        <f>K126+K130+K132</f>
        <v>0</v>
      </c>
      <c r="L134" s="748">
        <f>L126+L130+L132</f>
        <v>0</v>
      </c>
      <c r="M134" s="748">
        <f t="shared" ref="M134:O134" si="13">M126+M130+M132</f>
        <v>0</v>
      </c>
      <c r="N134" s="748">
        <f t="shared" si="13"/>
        <v>0</v>
      </c>
      <c r="O134" s="748">
        <f t="shared" si="13"/>
        <v>0</v>
      </c>
      <c r="P134" s="653"/>
      <c r="Q134" s="648"/>
      <c r="R134" s="648"/>
    </row>
    <row r="135" spans="1:18" ht="13" thickBot="1" x14ac:dyDescent="0.3">
      <c r="A135" s="648"/>
      <c r="B135" s="654"/>
      <c r="C135" s="680"/>
      <c r="D135" s="680"/>
      <c r="E135" s="680"/>
      <c r="F135" s="680"/>
      <c r="G135" s="680"/>
      <c r="H135" s="750"/>
      <c r="I135" s="750"/>
      <c r="J135" s="750"/>
      <c r="K135" s="750"/>
      <c r="L135" s="750"/>
      <c r="M135" s="750"/>
      <c r="N135" s="750"/>
      <c r="O135" s="750"/>
      <c r="P135" s="653"/>
      <c r="Q135" s="648"/>
      <c r="R135" s="648"/>
    </row>
    <row r="136" spans="1:18" ht="13" thickBot="1" x14ac:dyDescent="0.3">
      <c r="A136" s="648"/>
      <c r="B136" s="654"/>
      <c r="C136" s="707" t="s">
        <v>244</v>
      </c>
      <c r="D136" s="680"/>
      <c r="E136" s="680"/>
      <c r="F136" s="680"/>
      <c r="G136" s="680"/>
      <c r="H136" s="751" t="e">
        <f t="shared" ref="H136:O136" si="14">H101-H134</f>
        <v>#REF!</v>
      </c>
      <c r="I136" s="752" t="e">
        <f t="shared" si="14"/>
        <v>#REF!</v>
      </c>
      <c r="J136" s="752" t="e">
        <f t="shared" si="14"/>
        <v>#REF!</v>
      </c>
      <c r="K136" s="752" t="e">
        <f t="shared" si="14"/>
        <v>#REF!</v>
      </c>
      <c r="L136" s="752" t="e">
        <f t="shared" si="14"/>
        <v>#REF!</v>
      </c>
      <c r="M136" s="752" t="e">
        <f t="shared" si="14"/>
        <v>#REF!</v>
      </c>
      <c r="N136" s="752" t="e">
        <f t="shared" si="14"/>
        <v>#REF!</v>
      </c>
      <c r="O136" s="753" t="e">
        <f t="shared" si="14"/>
        <v>#REF!</v>
      </c>
      <c r="P136" s="653"/>
      <c r="Q136" s="648"/>
      <c r="R136" s="648"/>
    </row>
    <row r="137" spans="1:18" x14ac:dyDescent="0.25">
      <c r="A137" s="647"/>
      <c r="B137" s="799"/>
      <c r="C137" s="800"/>
      <c r="D137" s="800"/>
      <c r="E137" s="800"/>
      <c r="F137" s="800"/>
      <c r="G137" s="800"/>
      <c r="H137" s="800"/>
      <c r="I137" s="800"/>
      <c r="J137" s="800"/>
      <c r="K137" s="800"/>
      <c r="L137" s="800"/>
      <c r="M137" s="800"/>
      <c r="N137" s="800"/>
      <c r="O137" s="800"/>
      <c r="P137" s="801"/>
      <c r="Q137" s="647"/>
      <c r="R137" s="647"/>
    </row>
    <row r="138" spans="1:18" ht="13" thickBot="1" x14ac:dyDescent="0.3">
      <c r="A138" s="662"/>
      <c r="B138" s="663"/>
      <c r="C138" s="1058" t="s">
        <v>748</v>
      </c>
      <c r="D138" s="1058"/>
      <c r="E138" s="1058"/>
      <c r="F138" s="754"/>
      <c r="G138" s="754"/>
      <c r="H138" s="754"/>
      <c r="I138" s="754"/>
      <c r="J138" s="754"/>
      <c r="K138" s="754"/>
      <c r="L138" s="755"/>
      <c r="M138" s="755"/>
      <c r="N138" s="755"/>
      <c r="O138" s="755"/>
      <c r="P138" s="668"/>
      <c r="Q138" s="662"/>
      <c r="R138" s="662"/>
    </row>
    <row r="139" spans="1:18" ht="13" thickBot="1" x14ac:dyDescent="0.3">
      <c r="A139" s="662"/>
      <c r="B139" s="663"/>
      <c r="C139" s="777"/>
      <c r="D139" s="669"/>
      <c r="E139" s="662"/>
      <c r="F139" s="662"/>
      <c r="G139" s="662"/>
      <c r="H139" s="665" t="s">
        <v>92</v>
      </c>
      <c r="I139" s="802" t="s">
        <v>93</v>
      </c>
      <c r="J139" s="803" t="s">
        <v>69</v>
      </c>
      <c r="K139" s="803" t="s">
        <v>94</v>
      </c>
      <c r="L139" s="803" t="s">
        <v>95</v>
      </c>
      <c r="M139" s="803" t="s">
        <v>96</v>
      </c>
      <c r="N139" s="803" t="s">
        <v>97</v>
      </c>
      <c r="O139" s="804" t="s">
        <v>98</v>
      </c>
      <c r="P139" s="668"/>
      <c r="Q139" s="670"/>
      <c r="R139" s="662"/>
    </row>
    <row r="140" spans="1:18" x14ac:dyDescent="0.25">
      <c r="A140" s="662"/>
      <c r="B140" s="663"/>
      <c r="C140" s="1082" t="str">
        <f t="shared" ref="C140:C145" si="15">C74</f>
        <v>Lender 1</v>
      </c>
      <c r="D140" s="1083"/>
      <c r="E140" s="1083"/>
      <c r="F140" s="1083"/>
      <c r="G140" s="1084"/>
      <c r="H140" s="756">
        <v>0</v>
      </c>
      <c r="I140" s="805">
        <v>0</v>
      </c>
      <c r="J140" s="805">
        <v>0</v>
      </c>
      <c r="K140" s="805">
        <v>0</v>
      </c>
      <c r="L140" s="805">
        <v>0</v>
      </c>
      <c r="M140" s="805">
        <v>0</v>
      </c>
      <c r="N140" s="805">
        <v>0</v>
      </c>
      <c r="O140" s="806">
        <v>0</v>
      </c>
      <c r="P140" s="668"/>
      <c r="Q140" s="670"/>
      <c r="R140" s="662"/>
    </row>
    <row r="141" spans="1:18" x14ac:dyDescent="0.25">
      <c r="A141" s="662"/>
      <c r="B141" s="663"/>
      <c r="C141" s="1073" t="str">
        <f t="shared" si="15"/>
        <v>Lender 2</v>
      </c>
      <c r="D141" s="1074"/>
      <c r="E141" s="1074"/>
      <c r="F141" s="1074"/>
      <c r="G141" s="1075"/>
      <c r="H141" s="759">
        <v>0</v>
      </c>
      <c r="I141" s="807">
        <v>0</v>
      </c>
      <c r="J141" s="807">
        <v>0</v>
      </c>
      <c r="K141" s="807">
        <v>0</v>
      </c>
      <c r="L141" s="807">
        <v>0</v>
      </c>
      <c r="M141" s="807">
        <v>0</v>
      </c>
      <c r="N141" s="807">
        <v>0</v>
      </c>
      <c r="O141" s="808">
        <v>0</v>
      </c>
      <c r="P141" s="668"/>
      <c r="Q141" s="670"/>
      <c r="R141" s="662"/>
    </row>
    <row r="142" spans="1:18" x14ac:dyDescent="0.25">
      <c r="A142" s="662"/>
      <c r="B142" s="663"/>
      <c r="C142" s="1073" t="str">
        <f t="shared" si="15"/>
        <v>Lender 3</v>
      </c>
      <c r="D142" s="1074"/>
      <c r="E142" s="1074"/>
      <c r="F142" s="1074"/>
      <c r="G142" s="1075"/>
      <c r="H142" s="762">
        <v>0</v>
      </c>
      <c r="I142" s="807">
        <v>0</v>
      </c>
      <c r="J142" s="807">
        <v>0</v>
      </c>
      <c r="K142" s="807">
        <v>0</v>
      </c>
      <c r="L142" s="807">
        <v>0</v>
      </c>
      <c r="M142" s="807">
        <v>0</v>
      </c>
      <c r="N142" s="807">
        <v>0</v>
      </c>
      <c r="O142" s="808">
        <v>0</v>
      </c>
      <c r="P142" s="668"/>
      <c r="Q142" s="670"/>
      <c r="R142" s="662"/>
    </row>
    <row r="143" spans="1:18" x14ac:dyDescent="0.25">
      <c r="A143" s="662"/>
      <c r="B143" s="663"/>
      <c r="C143" s="1073" t="str">
        <f t="shared" si="15"/>
        <v>Lender 4</v>
      </c>
      <c r="D143" s="1074"/>
      <c r="E143" s="1074"/>
      <c r="F143" s="1074"/>
      <c r="G143" s="1075"/>
      <c r="H143" s="762">
        <v>0</v>
      </c>
      <c r="I143" s="763">
        <v>0</v>
      </c>
      <c r="J143" s="807">
        <v>0</v>
      </c>
      <c r="K143" s="807">
        <v>0</v>
      </c>
      <c r="L143" s="807">
        <v>0</v>
      </c>
      <c r="M143" s="807">
        <v>0</v>
      </c>
      <c r="N143" s="807">
        <v>0</v>
      </c>
      <c r="O143" s="808">
        <v>0</v>
      </c>
      <c r="P143" s="668"/>
      <c r="Q143" s="670"/>
      <c r="R143" s="662"/>
    </row>
    <row r="144" spans="1:18" x14ac:dyDescent="0.25">
      <c r="A144" s="662"/>
      <c r="B144" s="663"/>
      <c r="C144" s="1073" t="str">
        <f t="shared" si="15"/>
        <v>Lender 5</v>
      </c>
      <c r="D144" s="1074"/>
      <c r="E144" s="1074"/>
      <c r="F144" s="1074"/>
      <c r="G144" s="1075"/>
      <c r="H144" s="762">
        <v>0</v>
      </c>
      <c r="I144" s="807">
        <v>0</v>
      </c>
      <c r="J144" s="807">
        <v>0</v>
      </c>
      <c r="K144" s="807">
        <v>0</v>
      </c>
      <c r="L144" s="807">
        <v>0</v>
      </c>
      <c r="M144" s="807">
        <v>0</v>
      </c>
      <c r="N144" s="807">
        <v>0</v>
      </c>
      <c r="O144" s="808">
        <v>0</v>
      </c>
      <c r="P144" s="668"/>
      <c r="Q144" s="670"/>
      <c r="R144" s="662"/>
    </row>
    <row r="145" spans="1:18" ht="13" thickBot="1" x14ac:dyDescent="0.3">
      <c r="A145" s="662"/>
      <c r="B145" s="663"/>
      <c r="C145" s="1076" t="str">
        <f t="shared" si="15"/>
        <v>Non-Residential Lender</v>
      </c>
      <c r="D145" s="1077"/>
      <c r="E145" s="1077"/>
      <c r="F145" s="1077"/>
      <c r="G145" s="1078"/>
      <c r="H145" s="765">
        <v>0</v>
      </c>
      <c r="I145" s="809">
        <v>0</v>
      </c>
      <c r="J145" s="809">
        <v>0</v>
      </c>
      <c r="K145" s="809">
        <v>0</v>
      </c>
      <c r="L145" s="809">
        <v>0</v>
      </c>
      <c r="M145" s="809">
        <v>0</v>
      </c>
      <c r="N145" s="809">
        <v>0</v>
      </c>
      <c r="O145" s="810">
        <v>0</v>
      </c>
      <c r="P145" s="668"/>
      <c r="Q145" s="670"/>
      <c r="R145" s="662"/>
    </row>
    <row r="146" spans="1:18" ht="13.5" thickTop="1" thickBot="1" x14ac:dyDescent="0.3">
      <c r="A146" s="662"/>
      <c r="B146" s="663"/>
      <c r="C146" s="987" t="s">
        <v>245</v>
      </c>
      <c r="D146" s="777"/>
      <c r="E146" s="662"/>
      <c r="F146" s="662"/>
      <c r="G146" s="662"/>
      <c r="H146" s="768">
        <f>SUM(H140:H145)</f>
        <v>0</v>
      </c>
      <c r="I146" s="748">
        <f t="shared" ref="I146:O146" si="16">SUM(I140:I145)</f>
        <v>0</v>
      </c>
      <c r="J146" s="748">
        <f t="shared" si="16"/>
        <v>0</v>
      </c>
      <c r="K146" s="748">
        <f t="shared" si="16"/>
        <v>0</v>
      </c>
      <c r="L146" s="748">
        <f t="shared" si="16"/>
        <v>0</v>
      </c>
      <c r="M146" s="748">
        <f t="shared" si="16"/>
        <v>0</v>
      </c>
      <c r="N146" s="748">
        <f t="shared" si="16"/>
        <v>0</v>
      </c>
      <c r="O146" s="749">
        <f t="shared" si="16"/>
        <v>0</v>
      </c>
      <c r="P146" s="668"/>
      <c r="Q146" s="670"/>
      <c r="R146" s="662"/>
    </row>
    <row r="147" spans="1:18" x14ac:dyDescent="0.25">
      <c r="A147" s="662"/>
      <c r="B147" s="663"/>
      <c r="C147" s="987" t="s">
        <v>582</v>
      </c>
      <c r="D147" s="777"/>
      <c r="E147" s="662"/>
      <c r="F147" s="662"/>
      <c r="G147" s="662"/>
      <c r="H147" s="811" t="e">
        <f>H136-H146</f>
        <v>#REF!</v>
      </c>
      <c r="I147" s="812" t="e">
        <f t="shared" ref="I147:O147" si="17">I136-I146</f>
        <v>#REF!</v>
      </c>
      <c r="J147" s="812" t="e">
        <f t="shared" si="17"/>
        <v>#REF!</v>
      </c>
      <c r="K147" s="812" t="e">
        <f t="shared" si="17"/>
        <v>#REF!</v>
      </c>
      <c r="L147" s="812" t="e">
        <f t="shared" si="17"/>
        <v>#REF!</v>
      </c>
      <c r="M147" s="812" t="e">
        <f t="shared" si="17"/>
        <v>#REF!</v>
      </c>
      <c r="N147" s="812" t="e">
        <f t="shared" si="17"/>
        <v>#REF!</v>
      </c>
      <c r="O147" s="813" t="e">
        <f t="shared" si="17"/>
        <v>#REF!</v>
      </c>
      <c r="P147" s="668"/>
      <c r="Q147" s="670"/>
      <c r="R147" s="662"/>
    </row>
    <row r="148" spans="1:18" ht="13" thickBot="1" x14ac:dyDescent="0.3">
      <c r="A148" s="662"/>
      <c r="B148" s="663"/>
      <c r="C148" s="987" t="s">
        <v>583</v>
      </c>
      <c r="D148" s="777"/>
      <c r="E148" s="662"/>
      <c r="F148" s="662"/>
      <c r="G148" s="662"/>
      <c r="H148" s="814" t="e">
        <f>H136/H146</f>
        <v>#REF!</v>
      </c>
      <c r="I148" s="815" t="e">
        <f t="shared" ref="I148:O148" si="18">I136/I146</f>
        <v>#REF!</v>
      </c>
      <c r="J148" s="815" t="e">
        <f t="shared" si="18"/>
        <v>#REF!</v>
      </c>
      <c r="K148" s="815" t="e">
        <f t="shared" si="18"/>
        <v>#REF!</v>
      </c>
      <c r="L148" s="815" t="e">
        <f t="shared" si="18"/>
        <v>#REF!</v>
      </c>
      <c r="M148" s="815" t="e">
        <f t="shared" si="18"/>
        <v>#REF!</v>
      </c>
      <c r="N148" s="815" t="e">
        <f t="shared" si="18"/>
        <v>#REF!</v>
      </c>
      <c r="O148" s="816" t="e">
        <f t="shared" si="18"/>
        <v>#REF!</v>
      </c>
      <c r="P148" s="668"/>
      <c r="Q148" s="670"/>
      <c r="R148" s="662"/>
    </row>
    <row r="149" spans="1:18" ht="13" thickBot="1" x14ac:dyDescent="0.3">
      <c r="A149" s="662"/>
      <c r="B149" s="817"/>
      <c r="C149" s="818"/>
      <c r="D149" s="818"/>
      <c r="E149" s="818"/>
      <c r="F149" s="819"/>
      <c r="G149" s="819"/>
      <c r="H149" s="819"/>
      <c r="I149" s="819"/>
      <c r="J149" s="819"/>
      <c r="K149" s="820"/>
      <c r="L149" s="820"/>
      <c r="M149" s="820"/>
      <c r="N149" s="821"/>
      <c r="O149" s="822"/>
      <c r="P149" s="823"/>
      <c r="Q149" s="670"/>
      <c r="R149" s="662"/>
    </row>
    <row r="150" spans="1:18" x14ac:dyDescent="0.25">
      <c r="A150" s="647"/>
      <c r="B150" s="647"/>
      <c r="C150" s="647"/>
      <c r="D150" s="647"/>
      <c r="E150" s="647"/>
      <c r="F150" s="647"/>
      <c r="G150" s="647"/>
      <c r="H150" s="647"/>
      <c r="I150" s="647"/>
      <c r="J150" s="647"/>
      <c r="K150" s="647"/>
      <c r="L150" s="647"/>
      <c r="M150" s="647"/>
      <c r="N150" s="647"/>
      <c r="O150" s="647"/>
      <c r="P150" s="647"/>
      <c r="Q150" s="647"/>
      <c r="R150" s="647"/>
    </row>
    <row r="151" spans="1:18" x14ac:dyDescent="0.25">
      <c r="A151" s="647"/>
      <c r="B151" s="647"/>
      <c r="C151" s="647"/>
      <c r="D151" s="647"/>
      <c r="E151" s="647"/>
      <c r="F151" s="647"/>
      <c r="G151" s="647"/>
      <c r="H151" s="647"/>
      <c r="I151" s="647"/>
      <c r="J151" s="647"/>
      <c r="K151" s="647"/>
      <c r="L151" s="647"/>
      <c r="M151" s="647"/>
      <c r="N151" s="647"/>
      <c r="O151" s="647"/>
      <c r="P151" s="647"/>
      <c r="Q151" s="647"/>
      <c r="R151" s="647"/>
    </row>
    <row r="152" spans="1:18" x14ac:dyDescent="0.25">
      <c r="A152" s="647"/>
      <c r="B152" s="647"/>
      <c r="C152" s="647"/>
      <c r="D152" s="647"/>
      <c r="E152" s="647"/>
      <c r="F152" s="647"/>
      <c r="G152" s="647"/>
      <c r="H152" s="647"/>
      <c r="I152" s="647"/>
      <c r="J152" s="647"/>
      <c r="K152" s="647"/>
      <c r="L152" s="647"/>
      <c r="M152" s="647"/>
      <c r="N152" s="647"/>
      <c r="O152" s="647"/>
      <c r="P152" s="647"/>
      <c r="Q152" s="647"/>
      <c r="R152" s="647"/>
    </row>
  </sheetData>
  <mergeCells count="29">
    <mergeCell ref="C142:G142"/>
    <mergeCell ref="C143:G143"/>
    <mergeCell ref="C144:G144"/>
    <mergeCell ref="C145:G145"/>
    <mergeCell ref="F82:H82"/>
    <mergeCell ref="D91:F91"/>
    <mergeCell ref="D92:F92"/>
    <mergeCell ref="C138:E138"/>
    <mergeCell ref="C140:G140"/>
    <mergeCell ref="C141:G141"/>
    <mergeCell ref="F81:H81"/>
    <mergeCell ref="C75:F75"/>
    <mergeCell ref="G75:H75"/>
    <mergeCell ref="C76:F76"/>
    <mergeCell ref="G76:H76"/>
    <mergeCell ref="C77:F77"/>
    <mergeCell ref="G77:H77"/>
    <mergeCell ref="C78:F78"/>
    <mergeCell ref="G78:H78"/>
    <mergeCell ref="C79:F79"/>
    <mergeCell ref="G79:H79"/>
    <mergeCell ref="F80:H80"/>
    <mergeCell ref="C74:F74"/>
    <mergeCell ref="G74:H74"/>
    <mergeCell ref="C17:O17"/>
    <mergeCell ref="D25:F25"/>
    <mergeCell ref="D26:F26"/>
    <mergeCell ref="C72:E72"/>
    <mergeCell ref="G73:H73"/>
  </mergeCells>
  <conditionalFormatting sqref="H148:O148 I82:O82">
    <cfRule type="cellIs" dxfId="0" priority="1" operator="equal">
      <formula>#DIV/0!</formula>
    </cfRule>
  </conditionalFormatting>
  <pageMargins left="0.7" right="0.7" top="0.75" bottom="0.75" header="0.3" footer="0.3"/>
  <pageSetup scale="54" fitToHeight="0" orientation="portrait"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rgb="FFFF0000"/>
    <pageSetUpPr fitToPage="1"/>
  </sheetPr>
  <dimension ref="A1:AL70"/>
  <sheetViews>
    <sheetView zoomScaleNormal="100" workbookViewId="0">
      <selection activeCell="D12" sqref="D12"/>
    </sheetView>
  </sheetViews>
  <sheetFormatPr defaultColWidth="9.1796875" defaultRowHeight="12.5" x14ac:dyDescent="0.25"/>
  <cols>
    <col min="1" max="1" width="1.7265625" style="428" customWidth="1"/>
    <col min="2" max="2" width="3.54296875" style="430" customWidth="1"/>
    <col min="3" max="3" width="36" style="430" bestFit="1" customWidth="1"/>
    <col min="4" max="4" width="13.453125" style="430" customWidth="1"/>
    <col min="5" max="11" width="12" style="430" bestFit="1" customWidth="1"/>
    <col min="12" max="12" width="3.453125" style="430" customWidth="1"/>
    <col min="13" max="16384" width="9.1796875" style="430"/>
  </cols>
  <sheetData>
    <row r="1" spans="2:38" s="428" customFormat="1" x14ac:dyDescent="0.25"/>
    <row r="2" spans="2:38" s="428" customFormat="1" x14ac:dyDescent="0.25"/>
    <row r="3" spans="2:38" s="428" customFormat="1" x14ac:dyDescent="0.25"/>
    <row r="4" spans="2:38" s="428" customFormat="1" x14ac:dyDescent="0.25"/>
    <row r="5" spans="2:38" s="428" customFormat="1" x14ac:dyDescent="0.25"/>
    <row r="6" spans="2:38" s="428" customFormat="1" ht="6.75" customHeight="1" thickBot="1" x14ac:dyDescent="0.3"/>
    <row r="7" spans="2:38" s="407" customFormat="1" ht="12.75" customHeight="1" x14ac:dyDescent="0.25">
      <c r="B7" s="405"/>
      <c r="C7" s="406"/>
      <c r="D7" s="406"/>
      <c r="E7" s="406"/>
      <c r="F7" s="406"/>
      <c r="G7" s="406"/>
      <c r="H7" s="406"/>
      <c r="I7" s="406"/>
      <c r="J7" s="406"/>
      <c r="K7" s="406"/>
      <c r="L7" s="844"/>
      <c r="M7" s="409"/>
    </row>
    <row r="8" spans="2:38" s="407" customFormat="1" ht="12.75" customHeight="1" x14ac:dyDescent="0.35">
      <c r="B8" s="408"/>
      <c r="C8" s="1016" t="e">
        <f>IF(#REF!&lt;&gt;"Enter Sponsor Name by Overtyping Here",CONCATENATE(#REF!,", ",#REF!),"Please enter Sponsor Name and Project Name on Form 1A ")</f>
        <v>#REF!</v>
      </c>
      <c r="D8" s="1016"/>
      <c r="E8" s="1016"/>
      <c r="F8" s="1016"/>
      <c r="G8" s="1016"/>
      <c r="H8" s="1016"/>
      <c r="I8" s="1016"/>
      <c r="J8" s="1016"/>
      <c r="K8" s="1016"/>
      <c r="L8" s="845"/>
      <c r="M8" s="838"/>
      <c r="N8" s="838"/>
      <c r="O8" s="838"/>
    </row>
    <row r="9" spans="2:38" s="407" customFormat="1" ht="12.75" customHeight="1" thickBot="1" x14ac:dyDescent="0.3">
      <c r="B9" s="410"/>
      <c r="C9" s="409"/>
      <c r="D9" s="411"/>
      <c r="E9" s="411"/>
      <c r="F9" s="411"/>
      <c r="G9" s="411"/>
      <c r="H9" s="411"/>
      <c r="I9" s="411"/>
      <c r="J9" s="412"/>
      <c r="K9" s="411"/>
      <c r="L9" s="413"/>
      <c r="M9" s="411"/>
      <c r="O9" s="411"/>
      <c r="P9" s="414"/>
      <c r="Q9" s="414"/>
      <c r="R9" s="414"/>
      <c r="S9" s="414"/>
      <c r="T9" s="414"/>
      <c r="U9" s="414"/>
    </row>
    <row r="10" spans="2:38" ht="13.5" thickBot="1" x14ac:dyDescent="0.3">
      <c r="B10" s="587"/>
      <c r="C10" s="569" t="s">
        <v>82</v>
      </c>
      <c r="D10" s="570"/>
      <c r="E10" s="571" t="s">
        <v>67</v>
      </c>
      <c r="F10" s="571" t="s">
        <v>83</v>
      </c>
      <c r="G10" s="571" t="s">
        <v>84</v>
      </c>
      <c r="H10" s="571" t="s">
        <v>85</v>
      </c>
      <c r="I10" s="571" t="s">
        <v>68</v>
      </c>
      <c r="J10" s="571" t="s">
        <v>86</v>
      </c>
      <c r="K10" s="572" t="s">
        <v>87</v>
      </c>
      <c r="L10" s="429"/>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row>
    <row r="11" spans="2:38" x14ac:dyDescent="0.25">
      <c r="B11" s="587"/>
      <c r="C11" s="550" t="s">
        <v>88</v>
      </c>
      <c r="D11" s="419"/>
      <c r="E11" s="855" t="e">
        <f>#REF!</f>
        <v>#REF!</v>
      </c>
      <c r="F11" s="856" t="e">
        <f>#REF!</f>
        <v>#REF!</v>
      </c>
      <c r="G11" s="856" t="e">
        <f>#REF!</f>
        <v>#REF!</v>
      </c>
      <c r="H11" s="856" t="e">
        <f>#REF!</f>
        <v>#REF!</v>
      </c>
      <c r="I11" s="856" t="e">
        <f>#REF!</f>
        <v>#REF!</v>
      </c>
      <c r="J11" s="856" t="e">
        <f>#REF!</f>
        <v>#REF!</v>
      </c>
      <c r="K11" s="857" t="e">
        <f>#REF!</f>
        <v>#REF!</v>
      </c>
      <c r="L11" s="429"/>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row>
    <row r="12" spans="2:38" x14ac:dyDescent="0.25">
      <c r="B12" s="587"/>
      <c r="C12" s="550" t="s">
        <v>237</v>
      </c>
      <c r="D12" s="427"/>
      <c r="E12" s="426" t="e">
        <f>#REF!</f>
        <v>#REF!</v>
      </c>
      <c r="F12" s="417" t="e">
        <f>#REF!</f>
        <v>#REF!</v>
      </c>
      <c r="G12" s="417" t="e">
        <f>#REF!</f>
        <v>#REF!</v>
      </c>
      <c r="H12" s="417" t="e">
        <f>#REF!</f>
        <v>#REF!</v>
      </c>
      <c r="I12" s="417" t="e">
        <f>#REF!</f>
        <v>#REF!</v>
      </c>
      <c r="J12" s="417" t="e">
        <f>#REF!</f>
        <v>#REF!</v>
      </c>
      <c r="K12" s="418" t="e">
        <f>#REF!</f>
        <v>#REF!</v>
      </c>
      <c r="L12" s="429"/>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row>
    <row r="13" spans="2:38" ht="13" thickBot="1" x14ac:dyDescent="0.3">
      <c r="B13" s="587"/>
      <c r="C13" s="421" t="s">
        <v>182</v>
      </c>
      <c r="D13" s="431"/>
      <c r="E13" s="588" t="e">
        <f>#REF!</f>
        <v>#REF!</v>
      </c>
      <c r="F13" s="589" t="e">
        <f>#REF!</f>
        <v>#REF!</v>
      </c>
      <c r="G13" s="589" t="e">
        <f>#REF!</f>
        <v>#REF!</v>
      </c>
      <c r="H13" s="589" t="e">
        <f>#REF!</f>
        <v>#REF!</v>
      </c>
      <c r="I13" s="589" t="e">
        <f>#REF!</f>
        <v>#REF!</v>
      </c>
      <c r="J13" s="589" t="e">
        <f>#REF!</f>
        <v>#REF!</v>
      </c>
      <c r="K13" s="864" t="e">
        <f>#REF!</f>
        <v>#REF!</v>
      </c>
      <c r="L13" s="429"/>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row>
    <row r="14" spans="2:38" ht="13.5" thickTop="1" thickBot="1" x14ac:dyDescent="0.3">
      <c r="B14" s="587"/>
      <c r="C14" s="415" t="s">
        <v>241</v>
      </c>
      <c r="D14" s="427"/>
      <c r="E14" s="584" t="e">
        <f>E11+E12+E13</f>
        <v>#REF!</v>
      </c>
      <c r="F14" s="585" t="e">
        <f t="shared" ref="F14:K14" si="0">F11+F12+F13</f>
        <v>#REF!</v>
      </c>
      <c r="G14" s="585" t="e">
        <f t="shared" si="0"/>
        <v>#REF!</v>
      </c>
      <c r="H14" s="585" t="e">
        <f t="shared" si="0"/>
        <v>#REF!</v>
      </c>
      <c r="I14" s="585" t="e">
        <f t="shared" si="0"/>
        <v>#REF!</v>
      </c>
      <c r="J14" s="585" t="e">
        <f t="shared" si="0"/>
        <v>#REF!</v>
      </c>
      <c r="K14" s="586" t="e">
        <f t="shared" si="0"/>
        <v>#REF!</v>
      </c>
      <c r="L14" s="429"/>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row>
    <row r="15" spans="2:38" ht="13" thickBot="1" x14ac:dyDescent="0.3">
      <c r="B15" s="587"/>
      <c r="C15" s="415"/>
      <c r="D15" s="427"/>
      <c r="E15" s="416"/>
      <c r="F15" s="416"/>
      <c r="G15" s="416"/>
      <c r="H15" s="416"/>
      <c r="I15" s="416"/>
      <c r="J15" s="416"/>
      <c r="K15" s="416"/>
      <c r="L15" s="429"/>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row>
    <row r="16" spans="2:38" ht="13" thickBot="1" x14ac:dyDescent="0.3">
      <c r="B16" s="587"/>
      <c r="C16" s="581" t="s">
        <v>722</v>
      </c>
      <c r="D16" s="582"/>
      <c r="E16" s="582" t="s">
        <v>67</v>
      </c>
      <c r="F16" s="582" t="s">
        <v>83</v>
      </c>
      <c r="G16" s="582" t="s">
        <v>84</v>
      </c>
      <c r="H16" s="582" t="s">
        <v>85</v>
      </c>
      <c r="I16" s="582" t="s">
        <v>68</v>
      </c>
      <c r="J16" s="582" t="s">
        <v>86</v>
      </c>
      <c r="K16" s="583" t="s">
        <v>87</v>
      </c>
      <c r="L16" s="429"/>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row>
    <row r="17" spans="2:38" ht="13" thickBot="1" x14ac:dyDescent="0.3">
      <c r="B17" s="587"/>
      <c r="C17" s="841"/>
      <c r="D17" s="419"/>
      <c r="E17" s="423" t="e">
        <f>#REF!</f>
        <v>#REF!</v>
      </c>
      <c r="F17" s="424" t="e">
        <f>#REF!</f>
        <v>#REF!</v>
      </c>
      <c r="G17" s="424" t="e">
        <f>#REF!</f>
        <v>#REF!</v>
      </c>
      <c r="H17" s="424" t="e">
        <f>#REF!</f>
        <v>#REF!</v>
      </c>
      <c r="I17" s="424" t="e">
        <f>#REF!</f>
        <v>#REF!</v>
      </c>
      <c r="J17" s="424" t="e">
        <f>#REF!</f>
        <v>#REF!</v>
      </c>
      <c r="K17" s="425" t="e">
        <f>#REF!</f>
        <v>#REF!</v>
      </c>
      <c r="L17" s="429"/>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row>
    <row r="18" spans="2:38" ht="13" thickBot="1" x14ac:dyDescent="0.3">
      <c r="B18" s="587"/>
      <c r="C18" s="842"/>
      <c r="D18" s="495"/>
      <c r="E18" s="495"/>
      <c r="F18" s="495"/>
      <c r="G18" s="495"/>
      <c r="H18" s="495"/>
      <c r="I18" s="495"/>
      <c r="J18" s="495"/>
      <c r="K18" s="495"/>
      <c r="L18" s="429"/>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row>
    <row r="19" spans="2:38" ht="13.5" thickBot="1" x14ac:dyDescent="0.3">
      <c r="B19" s="587"/>
      <c r="C19" s="565" t="s">
        <v>720</v>
      </c>
      <c r="D19" s="566"/>
      <c r="E19" s="567" t="s">
        <v>67</v>
      </c>
      <c r="F19" s="567" t="s">
        <v>83</v>
      </c>
      <c r="G19" s="567" t="s">
        <v>84</v>
      </c>
      <c r="H19" s="567" t="s">
        <v>85</v>
      </c>
      <c r="I19" s="567" t="s">
        <v>68</v>
      </c>
      <c r="J19" s="567" t="s">
        <v>86</v>
      </c>
      <c r="K19" s="568" t="s">
        <v>87</v>
      </c>
      <c r="L19" s="429"/>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row>
    <row r="20" spans="2:38" x14ac:dyDescent="0.25">
      <c r="B20" s="587"/>
      <c r="C20" s="414" t="s">
        <v>240</v>
      </c>
      <c r="D20" s="495"/>
      <c r="E20" s="846" t="e">
        <f>#REF!</f>
        <v>#REF!</v>
      </c>
      <c r="F20" s="847" t="e">
        <f>#REF!</f>
        <v>#REF!</v>
      </c>
      <c r="G20" s="847" t="e">
        <f>#REF!</f>
        <v>#REF!</v>
      </c>
      <c r="H20" s="847" t="e">
        <f>#REF!</f>
        <v>#REF!</v>
      </c>
      <c r="I20" s="847" t="e">
        <f>#REF!</f>
        <v>#REF!</v>
      </c>
      <c r="J20" s="847" t="e">
        <f>#REF!</f>
        <v>#REF!</v>
      </c>
      <c r="K20" s="848" t="e">
        <f>#REF!</f>
        <v>#REF!</v>
      </c>
      <c r="L20" s="429"/>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row>
    <row r="21" spans="2:38" x14ac:dyDescent="0.25">
      <c r="B21" s="587"/>
      <c r="C21" s="414" t="s">
        <v>719</v>
      </c>
      <c r="D21" s="495"/>
      <c r="E21" s="552" t="e">
        <f>#REF!</f>
        <v>#REF!</v>
      </c>
      <c r="F21" s="559" t="e">
        <f>#REF!</f>
        <v>#REF!</v>
      </c>
      <c r="G21" s="559" t="e">
        <f>#REF!</f>
        <v>#REF!</v>
      </c>
      <c r="H21" s="559" t="e">
        <f>#REF!</f>
        <v>#REF!</v>
      </c>
      <c r="I21" s="559" t="e">
        <f>#REF!</f>
        <v>#REF!</v>
      </c>
      <c r="J21" s="559" t="e">
        <f>#REF!</f>
        <v>#REF!</v>
      </c>
      <c r="K21" s="560" t="e">
        <f>#REF!</f>
        <v>#REF!</v>
      </c>
      <c r="L21" s="429"/>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row>
    <row r="22" spans="2:38" x14ac:dyDescent="0.25">
      <c r="B22" s="587"/>
      <c r="C22" s="435" t="s">
        <v>239</v>
      </c>
      <c r="D22" s="495"/>
      <c r="E22" s="552" t="e">
        <f>#REF!</f>
        <v>#REF!</v>
      </c>
      <c r="F22" s="559" t="e">
        <f>#REF!</f>
        <v>#REF!</v>
      </c>
      <c r="G22" s="559" t="e">
        <f>#REF!</f>
        <v>#REF!</v>
      </c>
      <c r="H22" s="559" t="e">
        <f>#REF!</f>
        <v>#REF!</v>
      </c>
      <c r="I22" s="559" t="e">
        <f>#REF!</f>
        <v>#REF!</v>
      </c>
      <c r="J22" s="559" t="e">
        <f>#REF!</f>
        <v>#REF!</v>
      </c>
      <c r="K22" s="560" t="e">
        <f>#REF!</f>
        <v>#REF!</v>
      </c>
      <c r="L22" s="429"/>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row>
    <row r="23" spans="2:38" ht="13" thickBot="1" x14ac:dyDescent="0.3">
      <c r="B23" s="587"/>
      <c r="C23" s="420" t="s">
        <v>183</v>
      </c>
      <c r="D23" s="556"/>
      <c r="E23" s="557" t="e">
        <f>#REF!</f>
        <v>#REF!</v>
      </c>
      <c r="F23" s="561" t="e">
        <f>#REF!</f>
        <v>#REF!</v>
      </c>
      <c r="G23" s="561" t="e">
        <f>#REF!</f>
        <v>#REF!</v>
      </c>
      <c r="H23" s="561" t="e">
        <f>#REF!</f>
        <v>#REF!</v>
      </c>
      <c r="I23" s="561" t="e">
        <f>#REF!</f>
        <v>#REF!</v>
      </c>
      <c r="J23" s="561" t="e">
        <f>#REF!</f>
        <v>#REF!</v>
      </c>
      <c r="K23" s="562" t="e">
        <f>#REF!</f>
        <v>#REF!</v>
      </c>
      <c r="L23" s="429"/>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row>
    <row r="24" spans="2:38" ht="13.5" thickTop="1" thickBot="1" x14ac:dyDescent="0.3">
      <c r="B24" s="587"/>
      <c r="C24" s="422" t="s">
        <v>242</v>
      </c>
      <c r="D24" s="495"/>
      <c r="E24" s="852" t="e">
        <f>E20+E21+E22+E23</f>
        <v>#REF!</v>
      </c>
      <c r="F24" s="853" t="e">
        <f t="shared" ref="F24:K24" si="1">F20+F21+F22+F23</f>
        <v>#REF!</v>
      </c>
      <c r="G24" s="853" t="e">
        <f t="shared" si="1"/>
        <v>#REF!</v>
      </c>
      <c r="H24" s="853" t="e">
        <f t="shared" si="1"/>
        <v>#REF!</v>
      </c>
      <c r="I24" s="853" t="e">
        <f t="shared" si="1"/>
        <v>#REF!</v>
      </c>
      <c r="J24" s="853" t="e">
        <f t="shared" si="1"/>
        <v>#REF!</v>
      </c>
      <c r="K24" s="854" t="e">
        <f t="shared" si="1"/>
        <v>#REF!</v>
      </c>
      <c r="L24" s="429"/>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row>
    <row r="25" spans="2:38" ht="13" thickBot="1" x14ac:dyDescent="0.3">
      <c r="B25" s="587"/>
      <c r="C25" s="550"/>
      <c r="D25" s="495"/>
      <c r="E25" s="495"/>
      <c r="F25" s="495"/>
      <c r="G25" s="495"/>
      <c r="H25" s="495"/>
      <c r="I25" s="495"/>
      <c r="J25" s="495"/>
      <c r="K25" s="495"/>
      <c r="L25" s="429"/>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row>
    <row r="26" spans="2:38" ht="13" thickBot="1" x14ac:dyDescent="0.3">
      <c r="B26" s="587"/>
      <c r="C26" s="573" t="s">
        <v>723</v>
      </c>
      <c r="D26" s="574"/>
      <c r="E26" s="575" t="s">
        <v>67</v>
      </c>
      <c r="F26" s="575" t="s">
        <v>83</v>
      </c>
      <c r="G26" s="575" t="s">
        <v>84</v>
      </c>
      <c r="H26" s="575" t="s">
        <v>85</v>
      </c>
      <c r="I26" s="575" t="s">
        <v>68</v>
      </c>
      <c r="J26" s="575" t="s">
        <v>86</v>
      </c>
      <c r="K26" s="576" t="s">
        <v>87</v>
      </c>
      <c r="L26" s="429"/>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row>
    <row r="27" spans="2:38" ht="13" thickBot="1" x14ac:dyDescent="0.3">
      <c r="B27" s="587"/>
      <c r="C27" s="422"/>
      <c r="D27" s="495"/>
      <c r="E27" s="558" t="e">
        <f t="shared" ref="E27:K27" si="2">E17-E24</f>
        <v>#REF!</v>
      </c>
      <c r="F27" s="563" t="e">
        <f t="shared" si="2"/>
        <v>#REF!</v>
      </c>
      <c r="G27" s="563" t="e">
        <f t="shared" si="2"/>
        <v>#REF!</v>
      </c>
      <c r="H27" s="563" t="e">
        <f t="shared" si="2"/>
        <v>#REF!</v>
      </c>
      <c r="I27" s="563" t="e">
        <f t="shared" si="2"/>
        <v>#REF!</v>
      </c>
      <c r="J27" s="563" t="e">
        <f t="shared" si="2"/>
        <v>#REF!</v>
      </c>
      <c r="K27" s="564" t="e">
        <f t="shared" si="2"/>
        <v>#REF!</v>
      </c>
      <c r="L27" s="429"/>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row>
    <row r="28" spans="2:38" ht="13" thickBot="1" x14ac:dyDescent="0.3">
      <c r="B28" s="587"/>
      <c r="C28" s="422"/>
      <c r="D28" s="495"/>
      <c r="E28" s="495"/>
      <c r="F28" s="495"/>
      <c r="G28" s="495"/>
      <c r="H28" s="495"/>
      <c r="I28" s="495"/>
      <c r="J28" s="495"/>
      <c r="K28" s="495"/>
      <c r="L28" s="429"/>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row>
    <row r="29" spans="2:38" ht="13.5" thickBot="1" x14ac:dyDescent="0.3">
      <c r="B29" s="587"/>
      <c r="C29" s="577" t="s">
        <v>721</v>
      </c>
      <c r="D29" s="578"/>
      <c r="E29" s="579" t="s">
        <v>67</v>
      </c>
      <c r="F29" s="579" t="s">
        <v>83</v>
      </c>
      <c r="G29" s="579" t="s">
        <v>84</v>
      </c>
      <c r="H29" s="579" t="s">
        <v>85</v>
      </c>
      <c r="I29" s="579" t="s">
        <v>68</v>
      </c>
      <c r="J29" s="579" t="s">
        <v>86</v>
      </c>
      <c r="K29" s="580" t="s">
        <v>87</v>
      </c>
      <c r="L29" s="429"/>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row>
    <row r="30" spans="2:38" x14ac:dyDescent="0.25">
      <c r="B30" s="587"/>
      <c r="C30" s="432" t="s">
        <v>245</v>
      </c>
      <c r="D30" s="495"/>
      <c r="E30" s="846" t="e">
        <f>#REF!</f>
        <v>#REF!</v>
      </c>
      <c r="F30" s="847" t="e">
        <f>#REF!</f>
        <v>#REF!</v>
      </c>
      <c r="G30" s="847" t="e">
        <f>#REF!</f>
        <v>#REF!</v>
      </c>
      <c r="H30" s="847" t="e">
        <f>#REF!</f>
        <v>#REF!</v>
      </c>
      <c r="I30" s="847" t="e">
        <f>#REF!</f>
        <v>#REF!</v>
      </c>
      <c r="J30" s="847" t="e">
        <f>#REF!</f>
        <v>#REF!</v>
      </c>
      <c r="K30" s="848" t="e">
        <f>#REF!</f>
        <v>#REF!</v>
      </c>
      <c r="L30" s="429"/>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row>
    <row r="31" spans="2:38" x14ac:dyDescent="0.25">
      <c r="B31" s="587"/>
      <c r="C31" s="432" t="s">
        <v>582</v>
      </c>
      <c r="D31" s="495"/>
      <c r="E31" s="552" t="e">
        <f>#REF!</f>
        <v>#REF!</v>
      </c>
      <c r="F31" s="559" t="e">
        <f>#REF!</f>
        <v>#REF!</v>
      </c>
      <c r="G31" s="559" t="e">
        <f>#REF!</f>
        <v>#REF!</v>
      </c>
      <c r="H31" s="559" t="e">
        <f>#REF!</f>
        <v>#REF!</v>
      </c>
      <c r="I31" s="559" t="e">
        <f>#REF!</f>
        <v>#REF!</v>
      </c>
      <c r="J31" s="559" t="e">
        <f>#REF!</f>
        <v>#REF!</v>
      </c>
      <c r="K31" s="560" t="e">
        <f>#REF!</f>
        <v>#REF!</v>
      </c>
      <c r="L31" s="429"/>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row>
    <row r="32" spans="2:38" ht="13" thickBot="1" x14ac:dyDescent="0.3">
      <c r="B32" s="587"/>
      <c r="C32" s="432" t="s">
        <v>583</v>
      </c>
      <c r="D32" s="415"/>
      <c r="E32" s="553" t="e">
        <f>#REF!</f>
        <v>#REF!</v>
      </c>
      <c r="F32" s="554" t="e">
        <f>#REF!</f>
        <v>#REF!</v>
      </c>
      <c r="G32" s="554" t="e">
        <f>#REF!</f>
        <v>#REF!</v>
      </c>
      <c r="H32" s="554" t="e">
        <f>#REF!</f>
        <v>#REF!</v>
      </c>
      <c r="I32" s="554" t="e">
        <f>#REF!</f>
        <v>#REF!</v>
      </c>
      <c r="J32" s="554" t="e">
        <f>#REF!</f>
        <v>#REF!</v>
      </c>
      <c r="K32" s="555" t="e">
        <f>#REF!</f>
        <v>#REF!</v>
      </c>
      <c r="L32" s="429"/>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row>
    <row r="33" spans="2:38" x14ac:dyDescent="0.25">
      <c r="B33" s="587"/>
      <c r="C33" s="495"/>
      <c r="D33" s="495"/>
      <c r="E33" s="495"/>
      <c r="F33" s="495"/>
      <c r="G33" s="495"/>
      <c r="H33" s="495"/>
      <c r="I33" s="495"/>
      <c r="J33" s="495"/>
      <c r="K33" s="495"/>
      <c r="L33" s="429"/>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row>
    <row r="34" spans="2:38" ht="13" thickBot="1" x14ac:dyDescent="0.3">
      <c r="B34" s="587"/>
      <c r="C34" s="494"/>
      <c r="D34" s="494"/>
      <c r="E34" s="494"/>
      <c r="F34" s="494"/>
      <c r="G34" s="494"/>
      <c r="H34" s="494"/>
      <c r="I34" s="494"/>
      <c r="J34" s="494"/>
      <c r="K34" s="494"/>
      <c r="L34" s="429"/>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row>
    <row r="35" spans="2:38" ht="13.5" thickBot="1" x14ac:dyDescent="0.3">
      <c r="B35" s="587"/>
      <c r="C35" s="569" t="s">
        <v>82</v>
      </c>
      <c r="D35" s="591" t="s">
        <v>92</v>
      </c>
      <c r="E35" s="591" t="s">
        <v>93</v>
      </c>
      <c r="F35" s="591" t="s">
        <v>69</v>
      </c>
      <c r="G35" s="591" t="s">
        <v>94</v>
      </c>
      <c r="H35" s="591" t="s">
        <v>95</v>
      </c>
      <c r="I35" s="591" t="s">
        <v>96</v>
      </c>
      <c r="J35" s="591" t="s">
        <v>97</v>
      </c>
      <c r="K35" s="592" t="s">
        <v>98</v>
      </c>
      <c r="L35" s="429"/>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row>
    <row r="36" spans="2:38" x14ac:dyDescent="0.25">
      <c r="B36" s="587"/>
      <c r="C36" s="550" t="s">
        <v>88</v>
      </c>
      <c r="D36" s="855" t="e">
        <f>#REF!</f>
        <v>#REF!</v>
      </c>
      <c r="E36" s="856" t="e">
        <f>#REF!</f>
        <v>#REF!</v>
      </c>
      <c r="F36" s="856" t="e">
        <f>#REF!</f>
        <v>#REF!</v>
      </c>
      <c r="G36" s="856" t="e">
        <f>#REF!</f>
        <v>#REF!</v>
      </c>
      <c r="H36" s="856" t="e">
        <f>#REF!</f>
        <v>#REF!</v>
      </c>
      <c r="I36" s="856" t="e">
        <f>#REF!</f>
        <v>#REF!</v>
      </c>
      <c r="J36" s="856" t="e">
        <f>#REF!</f>
        <v>#REF!</v>
      </c>
      <c r="K36" s="857" t="e">
        <f>#REF!</f>
        <v>#REF!</v>
      </c>
      <c r="L36" s="429"/>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row>
    <row r="37" spans="2:38" x14ac:dyDescent="0.25">
      <c r="B37" s="587"/>
      <c r="C37" s="550" t="s">
        <v>237</v>
      </c>
      <c r="D37" s="426" t="e">
        <f>#REF!</f>
        <v>#REF!</v>
      </c>
      <c r="E37" s="417" t="e">
        <f>#REF!</f>
        <v>#REF!</v>
      </c>
      <c r="F37" s="417" t="e">
        <f>#REF!</f>
        <v>#REF!</v>
      </c>
      <c r="G37" s="417" t="e">
        <f>#REF!</f>
        <v>#REF!</v>
      </c>
      <c r="H37" s="417" t="e">
        <f>#REF!</f>
        <v>#REF!</v>
      </c>
      <c r="I37" s="417" t="e">
        <f>#REF!</f>
        <v>#REF!</v>
      </c>
      <c r="J37" s="417" t="e">
        <f>#REF!</f>
        <v>#REF!</v>
      </c>
      <c r="K37" s="418" t="e">
        <f>#REF!</f>
        <v>#REF!</v>
      </c>
      <c r="L37" s="429"/>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row>
    <row r="38" spans="2:38" ht="13" thickBot="1" x14ac:dyDescent="0.3">
      <c r="B38" s="587"/>
      <c r="C38" s="421" t="s">
        <v>182</v>
      </c>
      <c r="D38" s="858" t="e">
        <f>#REF!</f>
        <v>#REF!</v>
      </c>
      <c r="E38" s="859" t="e">
        <f>#REF!</f>
        <v>#REF!</v>
      </c>
      <c r="F38" s="859" t="e">
        <f>#REF!</f>
        <v>#REF!</v>
      </c>
      <c r="G38" s="859" t="e">
        <f>#REF!</f>
        <v>#REF!</v>
      </c>
      <c r="H38" s="859" t="e">
        <f>#REF!</f>
        <v>#REF!</v>
      </c>
      <c r="I38" s="859" t="e">
        <f>#REF!</f>
        <v>#REF!</v>
      </c>
      <c r="J38" s="859" t="e">
        <f>#REF!</f>
        <v>#REF!</v>
      </c>
      <c r="K38" s="860" t="e">
        <f>#REF!</f>
        <v>#REF!</v>
      </c>
      <c r="L38" s="429"/>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row>
    <row r="39" spans="2:38" ht="13.5" thickTop="1" thickBot="1" x14ac:dyDescent="0.3">
      <c r="B39" s="587"/>
      <c r="C39" s="415" t="s">
        <v>241</v>
      </c>
      <c r="D39" s="861" t="e">
        <f>D36+D37+D38</f>
        <v>#REF!</v>
      </c>
      <c r="E39" s="862" t="e">
        <f t="shared" ref="E39:K39" si="3">E36+E37+E38</f>
        <v>#REF!</v>
      </c>
      <c r="F39" s="862" t="e">
        <f t="shared" si="3"/>
        <v>#REF!</v>
      </c>
      <c r="G39" s="862" t="e">
        <f t="shared" si="3"/>
        <v>#REF!</v>
      </c>
      <c r="H39" s="862" t="e">
        <f t="shared" si="3"/>
        <v>#REF!</v>
      </c>
      <c r="I39" s="862" t="e">
        <f t="shared" si="3"/>
        <v>#REF!</v>
      </c>
      <c r="J39" s="862" t="e">
        <f t="shared" si="3"/>
        <v>#REF!</v>
      </c>
      <c r="K39" s="863" t="e">
        <f t="shared" si="3"/>
        <v>#REF!</v>
      </c>
      <c r="L39" s="429"/>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row>
    <row r="40" spans="2:38" ht="13" thickBot="1" x14ac:dyDescent="0.3">
      <c r="B40" s="587"/>
      <c r="C40" s="415"/>
      <c r="D40" s="494"/>
      <c r="E40" s="494"/>
      <c r="F40" s="494"/>
      <c r="G40" s="494"/>
      <c r="H40" s="494"/>
      <c r="I40" s="494"/>
      <c r="J40" s="494"/>
      <c r="K40" s="494"/>
      <c r="L40" s="429"/>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row>
    <row r="41" spans="2:38" ht="13" thickBot="1" x14ac:dyDescent="0.3">
      <c r="B41" s="587"/>
      <c r="C41" s="581" t="s">
        <v>243</v>
      </c>
      <c r="D41" s="582" t="s">
        <v>92</v>
      </c>
      <c r="E41" s="582" t="s">
        <v>93</v>
      </c>
      <c r="F41" s="582" t="s">
        <v>69</v>
      </c>
      <c r="G41" s="582" t="s">
        <v>94</v>
      </c>
      <c r="H41" s="582" t="s">
        <v>95</v>
      </c>
      <c r="I41" s="582" t="s">
        <v>96</v>
      </c>
      <c r="J41" s="582" t="s">
        <v>97</v>
      </c>
      <c r="K41" s="583" t="s">
        <v>98</v>
      </c>
      <c r="L41" s="429"/>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row r="42" spans="2:38" ht="13" thickBot="1" x14ac:dyDescent="0.3">
      <c r="B42" s="587"/>
      <c r="C42" s="841"/>
      <c r="D42" s="423" t="e">
        <f>#REF!</f>
        <v>#REF!</v>
      </c>
      <c r="E42" s="424" t="e">
        <f>#REF!</f>
        <v>#REF!</v>
      </c>
      <c r="F42" s="424" t="e">
        <f>#REF!</f>
        <v>#REF!</v>
      </c>
      <c r="G42" s="424" t="e">
        <f>#REF!</f>
        <v>#REF!</v>
      </c>
      <c r="H42" s="424" t="e">
        <f>#REF!</f>
        <v>#REF!</v>
      </c>
      <c r="I42" s="424" t="e">
        <f>#REF!</f>
        <v>#REF!</v>
      </c>
      <c r="J42" s="424" t="e">
        <f>#REF!</f>
        <v>#REF!</v>
      </c>
      <c r="K42" s="425" t="e">
        <f>#REF!</f>
        <v>#REF!</v>
      </c>
      <c r="L42" s="429"/>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row r="43" spans="2:38" ht="13" thickBot="1" x14ac:dyDescent="0.3">
      <c r="B43" s="587"/>
      <c r="C43" s="842"/>
      <c r="D43" s="494"/>
      <c r="E43" s="494"/>
      <c r="F43" s="494"/>
      <c r="G43" s="494"/>
      <c r="H43" s="494"/>
      <c r="I43" s="494"/>
      <c r="J43" s="494"/>
      <c r="K43" s="494"/>
      <c r="L43" s="429"/>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row>
    <row r="44" spans="2:38" ht="13.5" thickBot="1" x14ac:dyDescent="0.3">
      <c r="B44" s="587"/>
      <c r="C44" s="565" t="s">
        <v>720</v>
      </c>
      <c r="D44" s="593" t="s">
        <v>92</v>
      </c>
      <c r="E44" s="593" t="s">
        <v>93</v>
      </c>
      <c r="F44" s="593" t="s">
        <v>69</v>
      </c>
      <c r="G44" s="593" t="s">
        <v>94</v>
      </c>
      <c r="H44" s="593" t="s">
        <v>95</v>
      </c>
      <c r="I44" s="593" t="s">
        <v>96</v>
      </c>
      <c r="J44" s="593" t="s">
        <v>97</v>
      </c>
      <c r="K44" s="594" t="s">
        <v>98</v>
      </c>
      <c r="L44" s="429"/>
      <c r="M44" s="428"/>
      <c r="N44" s="428"/>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row>
    <row r="45" spans="2:38" x14ac:dyDescent="0.25">
      <c r="B45" s="587"/>
      <c r="C45" s="414" t="s">
        <v>240</v>
      </c>
      <c r="D45" s="846" t="e">
        <f>#REF!</f>
        <v>#REF!</v>
      </c>
      <c r="E45" s="847" t="e">
        <f>#REF!</f>
        <v>#REF!</v>
      </c>
      <c r="F45" s="847" t="e">
        <f>#REF!</f>
        <v>#REF!</v>
      </c>
      <c r="G45" s="847" t="e">
        <f>#REF!</f>
        <v>#REF!</v>
      </c>
      <c r="H45" s="847" t="e">
        <f>#REF!</f>
        <v>#REF!</v>
      </c>
      <c r="I45" s="847" t="e">
        <f>#REF!</f>
        <v>#REF!</v>
      </c>
      <c r="J45" s="847" t="e">
        <f>#REF!</f>
        <v>#REF!</v>
      </c>
      <c r="K45" s="848" t="e">
        <f>#REF!</f>
        <v>#REF!</v>
      </c>
      <c r="L45" s="429"/>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row>
    <row r="46" spans="2:38" x14ac:dyDescent="0.25">
      <c r="B46" s="587"/>
      <c r="C46" s="414" t="s">
        <v>719</v>
      </c>
      <c r="D46" s="552" t="e">
        <f>#REF!</f>
        <v>#REF!</v>
      </c>
      <c r="E46" s="559" t="e">
        <f>#REF!</f>
        <v>#REF!</v>
      </c>
      <c r="F46" s="559" t="e">
        <f>#REF!</f>
        <v>#REF!</v>
      </c>
      <c r="G46" s="559" t="e">
        <f>#REF!</f>
        <v>#REF!</v>
      </c>
      <c r="H46" s="559" t="e">
        <f>#REF!</f>
        <v>#REF!</v>
      </c>
      <c r="I46" s="559" t="e">
        <f>#REF!</f>
        <v>#REF!</v>
      </c>
      <c r="J46" s="559" t="e">
        <f>#REF!</f>
        <v>#REF!</v>
      </c>
      <c r="K46" s="560" t="e">
        <f>#REF!</f>
        <v>#REF!</v>
      </c>
      <c r="L46" s="429"/>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8" x14ac:dyDescent="0.25">
      <c r="B47" s="587"/>
      <c r="C47" s="435" t="s">
        <v>239</v>
      </c>
      <c r="D47" s="552" t="e">
        <f>#REF!</f>
        <v>#REF!</v>
      </c>
      <c r="E47" s="559" t="e">
        <f>#REF!</f>
        <v>#REF!</v>
      </c>
      <c r="F47" s="559" t="e">
        <f>#REF!</f>
        <v>#REF!</v>
      </c>
      <c r="G47" s="559" t="e">
        <f>#REF!</f>
        <v>#REF!</v>
      </c>
      <c r="H47" s="559" t="e">
        <f>#REF!</f>
        <v>#REF!</v>
      </c>
      <c r="I47" s="559" t="e">
        <f>#REF!</f>
        <v>#REF!</v>
      </c>
      <c r="J47" s="559" t="e">
        <f>#REF!</f>
        <v>#REF!</v>
      </c>
      <c r="K47" s="560" t="e">
        <f>#REF!</f>
        <v>#REF!</v>
      </c>
      <c r="L47" s="429"/>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c r="AL47" s="428"/>
    </row>
    <row r="48" spans="2:38" ht="13" thickBot="1" x14ac:dyDescent="0.3">
      <c r="B48" s="587"/>
      <c r="C48" s="420" t="s">
        <v>183</v>
      </c>
      <c r="D48" s="557" t="e">
        <f>#REF!</f>
        <v>#REF!</v>
      </c>
      <c r="E48" s="561" t="e">
        <f>#REF!</f>
        <v>#REF!</v>
      </c>
      <c r="F48" s="561" t="e">
        <f>#REF!</f>
        <v>#REF!</v>
      </c>
      <c r="G48" s="561" t="e">
        <f>#REF!</f>
        <v>#REF!</v>
      </c>
      <c r="H48" s="561" t="e">
        <f>#REF!</f>
        <v>#REF!</v>
      </c>
      <c r="I48" s="561" t="e">
        <f>#REF!</f>
        <v>#REF!</v>
      </c>
      <c r="J48" s="561" t="e">
        <f>#REF!</f>
        <v>#REF!</v>
      </c>
      <c r="K48" s="562" t="e">
        <f>#REF!</f>
        <v>#REF!</v>
      </c>
      <c r="L48" s="429"/>
      <c r="M48" s="428"/>
      <c r="N48" s="428"/>
      <c r="O48" s="428"/>
      <c r="P48" s="428"/>
      <c r="Q48" s="428"/>
      <c r="R48" s="428"/>
      <c r="S48" s="428"/>
      <c r="T48" s="428"/>
      <c r="U48" s="428"/>
      <c r="V48" s="428"/>
      <c r="W48" s="428"/>
      <c r="X48" s="428"/>
      <c r="Y48" s="428"/>
      <c r="Z48" s="428"/>
      <c r="AA48" s="428"/>
      <c r="AB48" s="428"/>
      <c r="AC48" s="428"/>
      <c r="AD48" s="428"/>
      <c r="AE48" s="428"/>
      <c r="AF48" s="428"/>
      <c r="AG48" s="428"/>
      <c r="AH48" s="428"/>
      <c r="AI48" s="428"/>
      <c r="AJ48" s="428"/>
      <c r="AK48" s="428"/>
      <c r="AL48" s="428"/>
    </row>
    <row r="49" spans="2:38" ht="13.5" thickTop="1" thickBot="1" x14ac:dyDescent="0.3">
      <c r="B49" s="587"/>
      <c r="C49" s="422" t="s">
        <v>242</v>
      </c>
      <c r="D49" s="852" t="e">
        <f>D45+D46+D47+D48</f>
        <v>#REF!</v>
      </c>
      <c r="E49" s="853" t="e">
        <f t="shared" ref="E49:K49" si="4">E45+E46+E47+E48</f>
        <v>#REF!</v>
      </c>
      <c r="F49" s="853" t="e">
        <f t="shared" si="4"/>
        <v>#REF!</v>
      </c>
      <c r="G49" s="853" t="e">
        <f t="shared" si="4"/>
        <v>#REF!</v>
      </c>
      <c r="H49" s="853" t="e">
        <f t="shared" si="4"/>
        <v>#REF!</v>
      </c>
      <c r="I49" s="853" t="e">
        <f t="shared" si="4"/>
        <v>#REF!</v>
      </c>
      <c r="J49" s="853" t="e">
        <f t="shared" si="4"/>
        <v>#REF!</v>
      </c>
      <c r="K49" s="854" t="e">
        <f t="shared" si="4"/>
        <v>#REF!</v>
      </c>
      <c r="L49" s="429"/>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428"/>
      <c r="AL49" s="428"/>
    </row>
    <row r="50" spans="2:38" ht="13" thickBot="1" x14ac:dyDescent="0.3">
      <c r="B50" s="587"/>
      <c r="C50" s="550"/>
      <c r="D50" s="843"/>
      <c r="E50" s="494"/>
      <c r="F50" s="494"/>
      <c r="G50" s="494"/>
      <c r="H50" s="494"/>
      <c r="I50" s="494"/>
      <c r="J50" s="494"/>
      <c r="K50" s="494"/>
      <c r="L50" s="429"/>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row>
    <row r="51" spans="2:38" ht="13" thickBot="1" x14ac:dyDescent="0.3">
      <c r="B51" s="587"/>
      <c r="C51" s="573" t="s">
        <v>724</v>
      </c>
      <c r="D51" s="575" t="s">
        <v>92</v>
      </c>
      <c r="E51" s="575" t="s">
        <v>93</v>
      </c>
      <c r="F51" s="575" t="s">
        <v>69</v>
      </c>
      <c r="G51" s="575" t="s">
        <v>94</v>
      </c>
      <c r="H51" s="575" t="s">
        <v>95</v>
      </c>
      <c r="I51" s="575" t="s">
        <v>96</v>
      </c>
      <c r="J51" s="575" t="s">
        <v>97</v>
      </c>
      <c r="K51" s="576" t="s">
        <v>98</v>
      </c>
      <c r="L51" s="429"/>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row>
    <row r="52" spans="2:38" ht="13" thickBot="1" x14ac:dyDescent="0.3">
      <c r="B52" s="587"/>
      <c r="C52" s="422"/>
      <c r="D52" s="849" t="e">
        <f>#REF!</f>
        <v>#REF!</v>
      </c>
      <c r="E52" s="850" t="e">
        <f>#REF!</f>
        <v>#REF!</v>
      </c>
      <c r="F52" s="850" t="e">
        <f>#REF!</f>
        <v>#REF!</v>
      </c>
      <c r="G52" s="850" t="e">
        <f>#REF!</f>
        <v>#REF!</v>
      </c>
      <c r="H52" s="850" t="e">
        <f>#REF!</f>
        <v>#REF!</v>
      </c>
      <c r="I52" s="850" t="e">
        <f>#REF!</f>
        <v>#REF!</v>
      </c>
      <c r="J52" s="850" t="e">
        <f>#REF!</f>
        <v>#REF!</v>
      </c>
      <c r="K52" s="851" t="e">
        <f>#REF!</f>
        <v>#REF!</v>
      </c>
      <c r="L52" s="429"/>
      <c r="M52" s="428"/>
      <c r="N52" s="428"/>
      <c r="O52" s="428"/>
      <c r="P52" s="428"/>
      <c r="Q52" s="428"/>
      <c r="R52" s="428"/>
      <c r="S52" s="428"/>
      <c r="T52" s="428"/>
      <c r="U52" s="428"/>
      <c r="V52" s="428"/>
      <c r="W52" s="428"/>
      <c r="X52" s="428"/>
      <c r="Y52" s="428"/>
      <c r="Z52" s="428"/>
      <c r="AA52" s="428"/>
      <c r="AB52" s="428"/>
      <c r="AC52" s="428"/>
      <c r="AD52" s="428"/>
      <c r="AE52" s="428"/>
      <c r="AF52" s="428"/>
      <c r="AG52" s="428"/>
      <c r="AH52" s="428"/>
      <c r="AI52" s="428"/>
      <c r="AJ52" s="428"/>
      <c r="AK52" s="428"/>
      <c r="AL52" s="428"/>
    </row>
    <row r="53" spans="2:38" ht="13" thickBot="1" x14ac:dyDescent="0.3">
      <c r="B53" s="587"/>
      <c r="C53" s="422"/>
      <c r="D53" s="494"/>
      <c r="E53" s="494"/>
      <c r="F53" s="494"/>
      <c r="G53" s="494"/>
      <c r="H53" s="494"/>
      <c r="I53" s="494"/>
      <c r="J53" s="494"/>
      <c r="K53" s="494"/>
      <c r="L53" s="429"/>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row>
    <row r="54" spans="2:38" ht="13.5" thickBot="1" x14ac:dyDescent="0.3">
      <c r="B54" s="587"/>
      <c r="C54" s="577" t="s">
        <v>721</v>
      </c>
      <c r="D54" s="579" t="s">
        <v>92</v>
      </c>
      <c r="E54" s="579" t="s">
        <v>93</v>
      </c>
      <c r="F54" s="579" t="s">
        <v>69</v>
      </c>
      <c r="G54" s="579" t="s">
        <v>94</v>
      </c>
      <c r="H54" s="579" t="s">
        <v>95</v>
      </c>
      <c r="I54" s="579" t="s">
        <v>96</v>
      </c>
      <c r="J54" s="579" t="s">
        <v>97</v>
      </c>
      <c r="K54" s="580" t="s">
        <v>98</v>
      </c>
      <c r="L54" s="429"/>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428"/>
    </row>
    <row r="55" spans="2:38" x14ac:dyDescent="0.25">
      <c r="B55" s="587"/>
      <c r="C55" s="432" t="s">
        <v>245</v>
      </c>
      <c r="D55" s="846" t="e">
        <f>#REF!</f>
        <v>#REF!</v>
      </c>
      <c r="E55" s="847" t="e">
        <f>#REF!</f>
        <v>#REF!</v>
      </c>
      <c r="F55" s="847" t="e">
        <f>#REF!</f>
        <v>#REF!</v>
      </c>
      <c r="G55" s="847" t="e">
        <f>#REF!</f>
        <v>#REF!</v>
      </c>
      <c r="H55" s="847" t="e">
        <f>#REF!</f>
        <v>#REF!</v>
      </c>
      <c r="I55" s="847" t="e">
        <f>#REF!</f>
        <v>#REF!</v>
      </c>
      <c r="J55" s="847" t="e">
        <f>#REF!</f>
        <v>#REF!</v>
      </c>
      <c r="K55" s="848" t="e">
        <f>#REF!</f>
        <v>#REF!</v>
      </c>
      <c r="L55" s="429"/>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row>
    <row r="56" spans="2:38" x14ac:dyDescent="0.25">
      <c r="B56" s="587"/>
      <c r="C56" s="432" t="s">
        <v>582</v>
      </c>
      <c r="D56" s="552" t="e">
        <f>#REF!</f>
        <v>#REF!</v>
      </c>
      <c r="E56" s="559" t="e">
        <f>#REF!</f>
        <v>#REF!</v>
      </c>
      <c r="F56" s="559" t="e">
        <f>#REF!</f>
        <v>#REF!</v>
      </c>
      <c r="G56" s="559" t="e">
        <f>#REF!</f>
        <v>#REF!</v>
      </c>
      <c r="H56" s="559" t="e">
        <f>#REF!</f>
        <v>#REF!</v>
      </c>
      <c r="I56" s="559" t="e">
        <f>#REF!</f>
        <v>#REF!</v>
      </c>
      <c r="J56" s="559" t="e">
        <f>#REF!</f>
        <v>#REF!</v>
      </c>
      <c r="K56" s="560" t="e">
        <f>#REF!</f>
        <v>#REF!</v>
      </c>
      <c r="L56" s="429"/>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row>
    <row r="57" spans="2:38" ht="13" thickBot="1" x14ac:dyDescent="0.3">
      <c r="B57" s="587"/>
      <c r="C57" s="432" t="s">
        <v>583</v>
      </c>
      <c r="D57" s="553" t="e">
        <f>#REF!</f>
        <v>#REF!</v>
      </c>
      <c r="E57" s="554" t="e">
        <f>#REF!</f>
        <v>#REF!</v>
      </c>
      <c r="F57" s="554" t="e">
        <f>#REF!</f>
        <v>#REF!</v>
      </c>
      <c r="G57" s="554" t="e">
        <f>#REF!</f>
        <v>#REF!</v>
      </c>
      <c r="H57" s="554" t="e">
        <f>#REF!</f>
        <v>#REF!</v>
      </c>
      <c r="I57" s="554" t="e">
        <f>#REF!</f>
        <v>#REF!</v>
      </c>
      <c r="J57" s="554" t="e">
        <f>#REF!</f>
        <v>#REF!</v>
      </c>
      <c r="K57" s="555" t="e">
        <f>#REF!</f>
        <v>#REF!</v>
      </c>
      <c r="L57" s="429"/>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row>
    <row r="58" spans="2:38" ht="13" thickBot="1" x14ac:dyDescent="0.3">
      <c r="B58" s="587"/>
      <c r="C58" s="428"/>
      <c r="D58" s="428"/>
      <c r="E58" s="428"/>
      <c r="F58" s="428"/>
      <c r="G58" s="428"/>
      <c r="H58" s="428"/>
      <c r="I58" s="428"/>
      <c r="J58" s="428"/>
      <c r="K58" s="428"/>
      <c r="L58" s="429"/>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row>
    <row r="59" spans="2:38" x14ac:dyDescent="0.25">
      <c r="B59" s="595"/>
      <c r="C59" s="596"/>
      <c r="D59" s="596"/>
      <c r="E59" s="596"/>
      <c r="F59" s="596"/>
      <c r="G59" s="596"/>
      <c r="H59" s="596"/>
      <c r="I59" s="596"/>
      <c r="J59" s="596"/>
      <c r="K59" s="596"/>
      <c r="L59" s="596"/>
      <c r="M59" s="428"/>
      <c r="N59" s="428"/>
      <c r="O59" s="428"/>
      <c r="P59" s="428"/>
      <c r="Q59" s="428"/>
      <c r="R59" s="428"/>
      <c r="S59" s="428"/>
      <c r="T59" s="428"/>
      <c r="U59" s="428"/>
      <c r="V59" s="428"/>
      <c r="W59" s="428"/>
      <c r="X59" s="428"/>
      <c r="Y59" s="428"/>
      <c r="Z59" s="428"/>
      <c r="AA59" s="428"/>
      <c r="AB59" s="428"/>
      <c r="AC59" s="428"/>
      <c r="AD59" s="428"/>
      <c r="AE59" s="428"/>
      <c r="AF59" s="428"/>
      <c r="AG59" s="428"/>
      <c r="AH59" s="428"/>
      <c r="AI59" s="428"/>
      <c r="AJ59" s="428"/>
      <c r="AK59" s="428"/>
      <c r="AL59" s="428"/>
    </row>
    <row r="60" spans="2:38" x14ac:dyDescent="0.25">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row>
    <row r="61" spans="2:38" x14ac:dyDescent="0.25">
      <c r="B61" s="428"/>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row>
    <row r="62" spans="2:38" x14ac:dyDescent="0.25">
      <c r="B62" s="428"/>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c r="AD62" s="428"/>
      <c r="AE62" s="428"/>
      <c r="AF62" s="428"/>
      <c r="AG62" s="428"/>
      <c r="AH62" s="428"/>
      <c r="AI62" s="428"/>
      <c r="AJ62" s="428"/>
      <c r="AK62" s="428"/>
      <c r="AL62" s="428"/>
    </row>
    <row r="63" spans="2:38" x14ac:dyDescent="0.25">
      <c r="B63" s="428"/>
      <c r="C63" s="428"/>
      <c r="D63" s="428"/>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8"/>
      <c r="AD63" s="428"/>
      <c r="AE63" s="428"/>
      <c r="AF63" s="428"/>
      <c r="AG63" s="428"/>
      <c r="AH63" s="428"/>
      <c r="AI63" s="428"/>
      <c r="AJ63" s="428"/>
      <c r="AK63" s="428"/>
      <c r="AL63" s="428"/>
    </row>
    <row r="64" spans="2:38" x14ac:dyDescent="0.25">
      <c r="B64" s="428"/>
      <c r="C64" s="428"/>
      <c r="D64" s="428"/>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row>
    <row r="65" spans="2:38" x14ac:dyDescent="0.25">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8"/>
    </row>
    <row r="66" spans="2:38" x14ac:dyDescent="0.25">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row>
    <row r="67" spans="2:38" x14ac:dyDescent="0.25">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row>
    <row r="68" spans="2:38" x14ac:dyDescent="0.25">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row>
    <row r="69" spans="2:38" x14ac:dyDescent="0.25">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row>
    <row r="70" spans="2:38" x14ac:dyDescent="0.25">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row>
  </sheetData>
  <mergeCells count="1">
    <mergeCell ref="C8:K8"/>
  </mergeCells>
  <printOptions horizontalCentered="1"/>
  <pageMargins left="0.25" right="0.25" top="0.75" bottom="0.75" header="0.3" footer="0.3"/>
  <pageSetup scale="75" orientation="landscape" r:id="rId1"/>
  <headerFooter>
    <oddHeader>&amp;C&amp;"Arial,Bold"&amp;14Pro Forma Totals At-A-Glance</oddHeader>
    <oddFooter>&amp;LPro Forma Totals At-A-Glance</oddFooter>
  </headerFooter>
  <rowBreaks count="1" manualBreakCount="1">
    <brk id="33" min="1" max="1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B15:Q195"/>
  <sheetViews>
    <sheetView showGridLines="0" topLeftCell="A10" zoomScaleNormal="100" workbookViewId="0">
      <selection activeCell="M38" sqref="M38"/>
    </sheetView>
  </sheetViews>
  <sheetFormatPr defaultColWidth="9.1796875" defaultRowHeight="12.5" x14ac:dyDescent="0.25"/>
  <cols>
    <col min="1" max="1" width="1.7265625" style="63" customWidth="1"/>
    <col min="2" max="2" width="1.453125" style="63" customWidth="1"/>
    <col min="3" max="3" width="36" style="63" customWidth="1"/>
    <col min="4" max="4" width="20.81640625" style="63" customWidth="1"/>
    <col min="5" max="5" width="13.81640625" style="63" bestFit="1" customWidth="1"/>
    <col min="6" max="6" width="11.7265625" style="63" customWidth="1"/>
    <col min="7" max="7" width="18.81640625" style="63" customWidth="1"/>
    <col min="8" max="8" width="14.26953125" style="63" bestFit="1" customWidth="1"/>
    <col min="9" max="9" width="33.453125" style="63" customWidth="1"/>
    <col min="10" max="10" width="1.1796875" style="63" customWidth="1"/>
    <col min="11" max="16384" width="9.1796875" style="63"/>
  </cols>
  <sheetData>
    <row r="15" ht="6" customHeight="1" x14ac:dyDescent="0.25"/>
    <row r="16" ht="6" customHeight="1" x14ac:dyDescent="0.25"/>
    <row r="17" spans="2:17" ht="6.75" customHeight="1" thickBot="1" x14ac:dyDescent="0.3">
      <c r="B17" s="64"/>
      <c r="C17" s="64"/>
      <c r="D17" s="64"/>
      <c r="E17" s="64"/>
      <c r="F17" s="64"/>
      <c r="G17" s="64"/>
      <c r="H17" s="64"/>
      <c r="I17" s="64"/>
    </row>
    <row r="18" spans="2:17" ht="10.5" customHeight="1" x14ac:dyDescent="0.35">
      <c r="B18" s="66"/>
      <c r="C18" s="67"/>
      <c r="D18" s="67"/>
      <c r="E18" s="67"/>
      <c r="F18" s="67"/>
      <c r="G18" s="67"/>
      <c r="H18" s="67"/>
      <c r="I18" s="67"/>
      <c r="J18" s="68"/>
    </row>
    <row r="19" spans="2:17" s="228" customFormat="1" ht="15" customHeight="1" x14ac:dyDescent="0.35">
      <c r="B19" s="225"/>
      <c r="C19" s="1016" t="s">
        <v>761</v>
      </c>
      <c r="D19" s="1016"/>
      <c r="E19" s="1016"/>
      <c r="F19" s="1016"/>
      <c r="G19" s="1016"/>
      <c r="H19" s="511"/>
      <c r="I19" s="511"/>
      <c r="J19" s="227"/>
    </row>
    <row r="20" spans="2:17" s="228" customFormat="1" ht="15" customHeight="1" x14ac:dyDescent="0.25">
      <c r="B20" s="225"/>
      <c r="C20" s="226"/>
      <c r="D20"/>
      <c r="E20"/>
      <c r="F20"/>
      <c r="G20"/>
      <c r="H20"/>
      <c r="I20"/>
      <c r="J20" s="227"/>
    </row>
    <row r="21" spans="2:17" s="228" customFormat="1" ht="16" thickBot="1" x14ac:dyDescent="0.4">
      <c r="B21" s="225"/>
      <c r="C21" s="448" t="s">
        <v>770</v>
      </c>
      <c r="D21" s="226"/>
      <c r="E21" s="226"/>
      <c r="F21" s="226"/>
      <c r="G21" s="226"/>
      <c r="H21" s="226"/>
      <c r="I21" s="226"/>
      <c r="J21" s="227"/>
    </row>
    <row r="22" spans="2:17" ht="23.5" thickBot="1" x14ac:dyDescent="0.35">
      <c r="B22" s="69"/>
      <c r="C22" s="215" t="s">
        <v>717</v>
      </c>
      <c r="D22" s="214" t="s">
        <v>123</v>
      </c>
      <c r="E22" s="214" t="s">
        <v>124</v>
      </c>
      <c r="F22" s="214" t="s">
        <v>125</v>
      </c>
      <c r="G22" s="214" t="s">
        <v>129</v>
      </c>
      <c r="H22" s="214" t="s">
        <v>126</v>
      </c>
      <c r="I22" s="216" t="s">
        <v>779</v>
      </c>
      <c r="J22" s="70"/>
      <c r="Q22" s="71"/>
    </row>
    <row r="23" spans="2:17" ht="20.25" customHeight="1" x14ac:dyDescent="0.35">
      <c r="B23" s="72"/>
      <c r="C23" s="217" t="s">
        <v>131</v>
      </c>
      <c r="D23" s="243" t="s">
        <v>127</v>
      </c>
      <c r="E23" s="117" t="s">
        <v>751</v>
      </c>
      <c r="F23" s="118">
        <v>50</v>
      </c>
      <c r="G23" s="118" t="s">
        <v>778</v>
      </c>
      <c r="H23" s="118" t="s">
        <v>777</v>
      </c>
      <c r="I23" s="496"/>
      <c r="J23" s="70"/>
      <c r="Q23" s="71"/>
    </row>
    <row r="24" spans="2:17" ht="14.5" x14ac:dyDescent="0.35">
      <c r="B24" s="72"/>
      <c r="C24" s="388"/>
      <c r="D24" s="389"/>
      <c r="E24" s="390"/>
      <c r="F24" s="365"/>
      <c r="G24" s="365"/>
      <c r="H24" s="365"/>
      <c r="I24" s="391"/>
      <c r="J24" s="70"/>
      <c r="Q24" s="71"/>
    </row>
    <row r="25" spans="2:17" ht="13" x14ac:dyDescent="0.3">
      <c r="B25" s="69"/>
      <c r="C25" s="392"/>
      <c r="D25" s="393"/>
      <c r="E25" s="394"/>
      <c r="F25" s="366"/>
      <c r="G25" s="366"/>
      <c r="H25" s="366"/>
      <c r="I25" s="395"/>
      <c r="J25" s="70"/>
      <c r="Q25" s="71"/>
    </row>
    <row r="26" spans="2:17" ht="13" x14ac:dyDescent="0.3">
      <c r="B26" s="69"/>
      <c r="C26" s="396"/>
      <c r="D26" s="397"/>
      <c r="E26" s="394"/>
      <c r="F26" s="366"/>
      <c r="G26" s="366"/>
      <c r="H26" s="366"/>
      <c r="I26" s="395"/>
      <c r="J26" s="70"/>
      <c r="Q26" s="71"/>
    </row>
    <row r="27" spans="2:17" ht="13" x14ac:dyDescent="0.3">
      <c r="B27" s="69"/>
      <c r="C27" s="396"/>
      <c r="D27" s="397"/>
      <c r="E27" s="394"/>
      <c r="F27" s="366"/>
      <c r="G27" s="366"/>
      <c r="H27" s="366"/>
      <c r="I27" s="395"/>
      <c r="J27" s="70"/>
      <c r="Q27" s="71"/>
    </row>
    <row r="28" spans="2:17" ht="13" x14ac:dyDescent="0.3">
      <c r="B28" s="69"/>
      <c r="C28" s="396"/>
      <c r="D28" s="397"/>
      <c r="E28" s="394"/>
      <c r="F28" s="366"/>
      <c r="G28" s="366"/>
      <c r="H28" s="366"/>
      <c r="I28" s="395"/>
      <c r="J28" s="70"/>
      <c r="Q28" s="71"/>
    </row>
    <row r="29" spans="2:17" ht="14" x14ac:dyDescent="0.3">
      <c r="B29" s="73"/>
      <c r="C29" s="396"/>
      <c r="D29" s="397"/>
      <c r="E29" s="394"/>
      <c r="F29" s="366"/>
      <c r="G29" s="366"/>
      <c r="H29" s="366"/>
      <c r="I29" s="395"/>
      <c r="J29" s="70"/>
      <c r="Q29" s="71"/>
    </row>
    <row r="30" spans="2:17" ht="14" x14ac:dyDescent="0.3">
      <c r="B30" s="73"/>
      <c r="C30" s="396"/>
      <c r="D30" s="397"/>
      <c r="E30" s="394"/>
      <c r="F30" s="366"/>
      <c r="G30" s="366"/>
      <c r="H30" s="366"/>
      <c r="I30" s="395"/>
      <c r="J30" s="70"/>
      <c r="Q30" s="71"/>
    </row>
    <row r="31" spans="2:17" ht="14" x14ac:dyDescent="0.3">
      <c r="B31" s="73"/>
      <c r="C31" s="396"/>
      <c r="D31" s="397"/>
      <c r="E31" s="394"/>
      <c r="F31" s="366"/>
      <c r="G31" s="366"/>
      <c r="H31" s="366"/>
      <c r="I31" s="395"/>
      <c r="J31" s="70"/>
      <c r="Q31" s="71"/>
    </row>
    <row r="32" spans="2:17" ht="13" x14ac:dyDescent="0.3">
      <c r="B32" s="69"/>
      <c r="C32" s="396"/>
      <c r="D32" s="397"/>
      <c r="E32" s="394"/>
      <c r="F32" s="366"/>
      <c r="G32" s="366"/>
      <c r="H32" s="366"/>
      <c r="I32" s="395"/>
      <c r="J32" s="70"/>
      <c r="Q32" s="71"/>
    </row>
    <row r="33" spans="2:17" ht="13" x14ac:dyDescent="0.3">
      <c r="B33" s="69"/>
      <c r="C33" s="396"/>
      <c r="D33" s="397"/>
      <c r="E33" s="394"/>
      <c r="F33" s="366"/>
      <c r="G33" s="366"/>
      <c r="H33" s="366"/>
      <c r="I33" s="395"/>
      <c r="J33" s="70"/>
      <c r="Q33" s="71"/>
    </row>
    <row r="34" spans="2:17" ht="13" x14ac:dyDescent="0.3">
      <c r="B34" s="69"/>
      <c r="C34" s="396"/>
      <c r="D34" s="397"/>
      <c r="E34" s="394"/>
      <c r="F34" s="366"/>
      <c r="G34" s="366"/>
      <c r="H34" s="366"/>
      <c r="I34" s="395"/>
      <c r="J34" s="70"/>
      <c r="Q34" s="71"/>
    </row>
    <row r="35" spans="2:17" ht="13.5" thickBot="1" x14ac:dyDescent="0.35">
      <c r="B35" s="69"/>
      <c r="C35" s="398"/>
      <c r="D35" s="399"/>
      <c r="E35" s="400"/>
      <c r="F35" s="367"/>
      <c r="G35" s="367"/>
      <c r="H35" s="367"/>
      <c r="I35" s="401"/>
      <c r="J35" s="70"/>
      <c r="Q35" s="71"/>
    </row>
    <row r="36" spans="2:17" ht="13" x14ac:dyDescent="0.3">
      <c r="B36" s="69"/>
      <c r="C36" s="500"/>
      <c r="D36" s="501"/>
      <c r="E36" s="500"/>
      <c r="F36" s="502"/>
      <c r="G36" s="502"/>
      <c r="H36" s="502"/>
      <c r="I36" s="502"/>
      <c r="J36" s="70"/>
      <c r="Q36" s="71"/>
    </row>
    <row r="37" spans="2:17" s="228" customFormat="1" ht="16" thickBot="1" x14ac:dyDescent="0.4">
      <c r="B37" s="225"/>
      <c r="C37" s="448" t="s">
        <v>769</v>
      </c>
      <c r="D37" s="226"/>
      <c r="E37" s="226"/>
      <c r="F37" s="226"/>
      <c r="G37" s="226"/>
      <c r="H37" s="226"/>
      <c r="I37" s="226"/>
      <c r="J37" s="227"/>
    </row>
    <row r="38" spans="2:17" ht="35" thickBot="1" x14ac:dyDescent="0.3">
      <c r="B38" s="69"/>
      <c r="C38" s="215" t="s">
        <v>128</v>
      </c>
      <c r="D38" s="214" t="s">
        <v>123</v>
      </c>
      <c r="E38" s="214" t="s">
        <v>124</v>
      </c>
      <c r="F38" s="214" t="s">
        <v>125</v>
      </c>
      <c r="G38" s="214" t="s">
        <v>129</v>
      </c>
      <c r="H38" s="214" t="s">
        <v>130</v>
      </c>
      <c r="I38" s="216" t="s">
        <v>779</v>
      </c>
      <c r="J38" s="70"/>
    </row>
    <row r="39" spans="2:17" ht="14.5" x14ac:dyDescent="0.35">
      <c r="B39" s="72"/>
      <c r="C39" s="217" t="s">
        <v>131</v>
      </c>
      <c r="D39" s="116" t="s">
        <v>127</v>
      </c>
      <c r="E39" s="117" t="s">
        <v>751</v>
      </c>
      <c r="F39" s="118">
        <v>50</v>
      </c>
      <c r="G39" s="118" t="s">
        <v>247</v>
      </c>
      <c r="H39" s="118" t="s">
        <v>246</v>
      </c>
      <c r="I39" s="496"/>
      <c r="J39" s="70"/>
    </row>
    <row r="40" spans="2:17" ht="14.5" x14ac:dyDescent="0.35">
      <c r="B40" s="72"/>
      <c r="C40" s="388"/>
      <c r="D40" s="402"/>
      <c r="E40" s="390"/>
      <c r="F40" s="365"/>
      <c r="G40" s="365"/>
      <c r="H40" s="365"/>
      <c r="I40" s="391"/>
      <c r="J40" s="70"/>
    </row>
    <row r="41" spans="2:17" x14ac:dyDescent="0.25">
      <c r="B41" s="69"/>
      <c r="C41" s="392"/>
      <c r="D41" s="403"/>
      <c r="E41" s="394"/>
      <c r="F41" s="366"/>
      <c r="G41" s="366"/>
      <c r="H41" s="366"/>
      <c r="I41" s="395"/>
      <c r="J41" s="70"/>
    </row>
    <row r="42" spans="2:17" x14ac:dyDescent="0.25">
      <c r="B42" s="69"/>
      <c r="C42" s="396"/>
      <c r="D42" s="404"/>
      <c r="E42" s="394"/>
      <c r="F42" s="366"/>
      <c r="G42" s="366"/>
      <c r="H42" s="366"/>
      <c r="I42" s="395"/>
      <c r="J42" s="70"/>
    </row>
    <row r="43" spans="2:17" x14ac:dyDescent="0.25">
      <c r="B43" s="69"/>
      <c r="C43" s="396"/>
      <c r="D43" s="404"/>
      <c r="E43" s="394"/>
      <c r="F43" s="366"/>
      <c r="G43" s="366"/>
      <c r="H43" s="366"/>
      <c r="I43" s="395"/>
      <c r="J43" s="70"/>
    </row>
    <row r="44" spans="2:17" x14ac:dyDescent="0.25">
      <c r="B44" s="69"/>
      <c r="C44" s="396"/>
      <c r="D44" s="404"/>
      <c r="E44" s="394"/>
      <c r="F44" s="366"/>
      <c r="G44" s="366"/>
      <c r="H44" s="366"/>
      <c r="I44" s="395"/>
      <c r="J44" s="70"/>
    </row>
    <row r="45" spans="2:17" ht="14" x14ac:dyDescent="0.3">
      <c r="B45" s="73"/>
      <c r="C45" s="396"/>
      <c r="D45" s="404"/>
      <c r="E45" s="394"/>
      <c r="F45" s="366"/>
      <c r="G45" s="366"/>
      <c r="H45" s="366"/>
      <c r="I45" s="395"/>
      <c r="J45" s="70"/>
    </row>
    <row r="46" spans="2:17" ht="14" x14ac:dyDescent="0.3">
      <c r="B46" s="73"/>
      <c r="C46" s="396"/>
      <c r="D46" s="404"/>
      <c r="E46" s="394"/>
      <c r="F46" s="366"/>
      <c r="G46" s="366"/>
      <c r="H46" s="366"/>
      <c r="I46" s="395"/>
      <c r="J46" s="70"/>
    </row>
    <row r="47" spans="2:17" s="84" customFormat="1" ht="12" customHeight="1" x14ac:dyDescent="0.3">
      <c r="B47" s="73"/>
      <c r="C47" s="396"/>
      <c r="D47" s="404"/>
      <c r="E47" s="394"/>
      <c r="F47" s="366"/>
      <c r="G47" s="366"/>
      <c r="H47" s="366"/>
      <c r="I47" s="395"/>
      <c r="J47" s="70"/>
    </row>
    <row r="48" spans="2:17" s="84" customFormat="1" ht="15.75" customHeight="1" x14ac:dyDescent="0.25">
      <c r="B48" s="69"/>
      <c r="C48" s="396"/>
      <c r="D48" s="404"/>
      <c r="E48" s="394"/>
      <c r="F48" s="366"/>
      <c r="G48" s="366"/>
      <c r="H48" s="366"/>
      <c r="I48" s="395"/>
      <c r="J48" s="70"/>
    </row>
    <row r="49" spans="2:10" s="84" customFormat="1" ht="18" customHeight="1" x14ac:dyDescent="0.25">
      <c r="B49" s="69"/>
      <c r="C49" s="396"/>
      <c r="D49" s="404"/>
      <c r="E49" s="394"/>
      <c r="F49" s="366"/>
      <c r="G49" s="366"/>
      <c r="H49" s="366"/>
      <c r="I49" s="395"/>
      <c r="J49" s="70"/>
    </row>
    <row r="50" spans="2:10" x14ac:dyDescent="0.25">
      <c r="B50" s="69"/>
      <c r="C50" s="396"/>
      <c r="D50" s="404"/>
      <c r="E50" s="394"/>
      <c r="F50" s="366"/>
      <c r="G50" s="366"/>
      <c r="H50" s="366"/>
      <c r="I50" s="395"/>
      <c r="J50" s="70"/>
    </row>
    <row r="51" spans="2:10" ht="13.5" thickBot="1" x14ac:dyDescent="0.35">
      <c r="B51" s="69"/>
      <c r="C51" s="398"/>
      <c r="D51" s="400"/>
      <c r="E51" s="400"/>
      <c r="F51" s="367"/>
      <c r="G51" s="367"/>
      <c r="H51" s="367"/>
      <c r="I51" s="401"/>
      <c r="J51" s="70"/>
    </row>
    <row r="52" spans="2:10" ht="13.5" thickBot="1" x14ac:dyDescent="0.35">
      <c r="B52" s="74"/>
      <c r="C52" s="75"/>
      <c r="D52" s="75"/>
      <c r="E52" s="75"/>
      <c r="F52" s="75"/>
      <c r="G52" s="75"/>
      <c r="H52" s="75"/>
      <c r="I52" s="75"/>
      <c r="J52" s="76"/>
    </row>
    <row r="53" spans="2:10" x14ac:dyDescent="0.25">
      <c r="B53" s="65"/>
      <c r="C53" s="80"/>
      <c r="D53" s="81"/>
      <c r="E53" s="81"/>
      <c r="F53" s="81"/>
      <c r="G53" s="81"/>
      <c r="H53" s="81"/>
      <c r="I53" s="81"/>
    </row>
    <row r="54" spans="2:10" x14ac:dyDescent="0.25">
      <c r="B54" s="65"/>
      <c r="C54" s="82"/>
      <c r="D54" s="83"/>
      <c r="E54" s="83"/>
      <c r="F54" s="83"/>
      <c r="G54" s="83"/>
      <c r="H54" s="83"/>
      <c r="I54" s="83"/>
    </row>
    <row r="55" spans="2:10" ht="14" x14ac:dyDescent="0.3">
      <c r="B55" s="65"/>
      <c r="C55" s="86"/>
      <c r="D55" s="65"/>
      <c r="E55" s="65"/>
      <c r="F55" s="65"/>
      <c r="G55" s="65"/>
      <c r="H55" s="65"/>
      <c r="I55" s="65"/>
    </row>
    <row r="56" spans="2:10" ht="14" x14ac:dyDescent="0.3">
      <c r="B56" s="65"/>
      <c r="C56" s="86"/>
      <c r="D56" s="65"/>
      <c r="E56" s="65"/>
      <c r="F56" s="65"/>
      <c r="G56" s="65"/>
      <c r="H56" s="65"/>
      <c r="I56" s="65"/>
    </row>
    <row r="57" spans="2:10" ht="14" x14ac:dyDescent="0.3">
      <c r="B57" s="65"/>
      <c r="C57" s="86"/>
      <c r="D57" s="65"/>
      <c r="E57" s="65"/>
      <c r="F57" s="65"/>
      <c r="G57" s="65"/>
      <c r="H57" s="65"/>
      <c r="I57" s="65"/>
    </row>
    <row r="58" spans="2:10" ht="14" x14ac:dyDescent="0.3">
      <c r="B58" s="65"/>
      <c r="C58" s="86"/>
      <c r="D58" s="65"/>
      <c r="E58" s="65"/>
      <c r="F58" s="65"/>
      <c r="G58" s="65"/>
      <c r="H58" s="65"/>
      <c r="I58" s="65"/>
    </row>
    <row r="59" spans="2:10" ht="15.5" x14ac:dyDescent="0.35">
      <c r="B59" s="65"/>
      <c r="C59" s="87"/>
      <c r="D59" s="65"/>
      <c r="E59" s="65"/>
      <c r="F59" s="65"/>
      <c r="G59" s="65"/>
      <c r="H59" s="65"/>
      <c r="I59" s="65"/>
    </row>
    <row r="60" spans="2:10" ht="15.5" x14ac:dyDescent="0.35">
      <c r="B60" s="65"/>
      <c r="C60" s="87"/>
      <c r="D60" s="65"/>
      <c r="E60" s="65"/>
      <c r="F60" s="65"/>
      <c r="G60" s="65"/>
      <c r="H60" s="65"/>
      <c r="I60" s="65"/>
    </row>
    <row r="61" spans="2:10" ht="14" x14ac:dyDescent="0.25">
      <c r="B61" s="65"/>
      <c r="C61" s="78"/>
      <c r="D61" s="65"/>
      <c r="E61" s="65"/>
      <c r="F61" s="65"/>
      <c r="G61" s="65"/>
      <c r="H61" s="65"/>
      <c r="I61" s="65"/>
    </row>
    <row r="62" spans="2:10" ht="15.5" x14ac:dyDescent="0.25">
      <c r="B62" s="65"/>
      <c r="C62" s="77"/>
      <c r="D62" s="65"/>
      <c r="E62" s="65"/>
      <c r="F62" s="65"/>
      <c r="G62" s="65"/>
      <c r="H62" s="65"/>
      <c r="I62" s="65"/>
    </row>
    <row r="63" spans="2:10" ht="15.5" x14ac:dyDescent="0.25">
      <c r="B63" s="65"/>
      <c r="C63" s="77"/>
      <c r="D63" s="65"/>
      <c r="E63" s="65"/>
      <c r="F63" s="65"/>
      <c r="G63" s="65"/>
      <c r="H63" s="65"/>
      <c r="I63" s="65"/>
    </row>
    <row r="64" spans="2:10" ht="18" customHeight="1" x14ac:dyDescent="0.25">
      <c r="B64" s="65"/>
      <c r="C64" s="77"/>
      <c r="D64" s="65"/>
      <c r="E64" s="65"/>
      <c r="F64" s="65"/>
      <c r="G64" s="65"/>
      <c r="H64" s="65"/>
      <c r="I64" s="65"/>
    </row>
    <row r="65" spans="2:9" ht="15" customHeight="1" x14ac:dyDescent="0.25">
      <c r="B65" s="65"/>
      <c r="C65" s="65"/>
      <c r="D65" s="65"/>
      <c r="E65" s="65"/>
      <c r="F65" s="65"/>
      <c r="G65" s="65"/>
      <c r="H65" s="65"/>
      <c r="I65" s="65"/>
    </row>
    <row r="66" spans="2:9" ht="15.5" x14ac:dyDescent="0.25">
      <c r="B66" s="65"/>
      <c r="C66" s="77"/>
      <c r="D66" s="65"/>
      <c r="E66" s="65"/>
      <c r="F66" s="65"/>
      <c r="G66" s="65"/>
      <c r="H66" s="65"/>
      <c r="I66" s="65"/>
    </row>
    <row r="67" spans="2:9" ht="18.75" customHeight="1" x14ac:dyDescent="0.25">
      <c r="B67" s="65"/>
      <c r="C67" s="65"/>
      <c r="D67" s="65"/>
      <c r="E67" s="65"/>
      <c r="F67" s="65"/>
      <c r="G67" s="65"/>
      <c r="H67" s="65"/>
      <c r="I67" s="65"/>
    </row>
    <row r="68" spans="2:9" ht="14" x14ac:dyDescent="0.3">
      <c r="B68" s="65"/>
      <c r="C68" s="88"/>
      <c r="D68" s="65"/>
      <c r="E68" s="65"/>
      <c r="F68" s="65"/>
      <c r="G68" s="65"/>
      <c r="H68" s="65"/>
      <c r="I68" s="65"/>
    </row>
    <row r="69" spans="2:9" x14ac:dyDescent="0.25">
      <c r="B69" s="65"/>
      <c r="C69" s="89"/>
      <c r="D69" s="89"/>
      <c r="E69" s="89"/>
      <c r="F69" s="89"/>
      <c r="G69" s="89"/>
      <c r="H69" s="89"/>
      <c r="I69" s="89"/>
    </row>
    <row r="70" spans="2:9" x14ac:dyDescent="0.25">
      <c r="B70" s="65"/>
      <c r="C70" s="90"/>
      <c r="D70" s="91"/>
      <c r="E70" s="91"/>
      <c r="F70" s="91"/>
      <c r="G70" s="91"/>
      <c r="H70" s="91"/>
      <c r="I70" s="91"/>
    </row>
    <row r="71" spans="2:9" x14ac:dyDescent="0.25">
      <c r="B71" s="65"/>
      <c r="C71" s="90"/>
      <c r="D71" s="91"/>
      <c r="E71" s="91"/>
      <c r="F71" s="91"/>
      <c r="G71" s="91"/>
      <c r="H71" s="91"/>
      <c r="I71" s="91"/>
    </row>
    <row r="72" spans="2:9" x14ac:dyDescent="0.25">
      <c r="B72" s="65"/>
      <c r="C72" s="90"/>
      <c r="D72" s="91"/>
      <c r="E72" s="91"/>
      <c r="F72" s="91"/>
      <c r="G72" s="91"/>
      <c r="H72" s="91"/>
      <c r="I72" s="91"/>
    </row>
    <row r="73" spans="2:9" x14ac:dyDescent="0.25">
      <c r="B73" s="65"/>
      <c r="C73" s="90"/>
      <c r="D73" s="91"/>
      <c r="E73" s="91"/>
      <c r="F73" s="91"/>
      <c r="G73" s="91"/>
      <c r="H73" s="91"/>
      <c r="I73" s="91"/>
    </row>
    <row r="74" spans="2:9" x14ac:dyDescent="0.25">
      <c r="B74" s="65"/>
      <c r="C74" s="90"/>
      <c r="D74" s="91"/>
      <c r="E74" s="91"/>
      <c r="F74" s="91"/>
      <c r="G74" s="91"/>
      <c r="H74" s="91"/>
      <c r="I74" s="91"/>
    </row>
    <row r="75" spans="2:9" x14ac:dyDescent="0.25">
      <c r="B75" s="65"/>
      <c r="C75" s="92"/>
      <c r="D75" s="93"/>
      <c r="E75" s="93"/>
      <c r="F75" s="93"/>
      <c r="G75" s="93"/>
      <c r="H75" s="93"/>
      <c r="I75" s="93"/>
    </row>
    <row r="76" spans="2:9" ht="14" x14ac:dyDescent="0.3">
      <c r="B76" s="65"/>
      <c r="C76" s="88"/>
      <c r="D76" s="65"/>
      <c r="E76" s="65"/>
      <c r="F76" s="65"/>
      <c r="G76" s="65"/>
      <c r="H76" s="65"/>
      <c r="I76" s="65"/>
    </row>
    <row r="77" spans="2:9" ht="15.5" x14ac:dyDescent="0.35">
      <c r="B77" s="65"/>
      <c r="C77" s="87"/>
      <c r="D77" s="65"/>
      <c r="E77" s="65"/>
      <c r="F77" s="65"/>
      <c r="G77" s="65"/>
      <c r="H77" s="65"/>
      <c r="I77" s="65"/>
    </row>
    <row r="78" spans="2:9" ht="14" x14ac:dyDescent="0.3">
      <c r="B78" s="65"/>
      <c r="C78" s="85"/>
      <c r="D78" s="65"/>
      <c r="E78" s="65"/>
      <c r="F78" s="65"/>
      <c r="G78" s="65"/>
      <c r="H78" s="65"/>
      <c r="I78" s="65"/>
    </row>
    <row r="79" spans="2:9" ht="13" x14ac:dyDescent="0.25">
      <c r="B79" s="65"/>
      <c r="C79" s="94"/>
      <c r="D79" s="94"/>
      <c r="E79" s="65"/>
      <c r="F79" s="65"/>
      <c r="G79" s="65"/>
      <c r="H79" s="65"/>
      <c r="I79" s="65"/>
    </row>
    <row r="80" spans="2:9" x14ac:dyDescent="0.25">
      <c r="B80" s="65"/>
      <c r="C80" s="95"/>
      <c r="D80" s="95"/>
      <c r="E80" s="96"/>
      <c r="F80" s="96"/>
      <c r="G80" s="95"/>
      <c r="H80" s="65"/>
      <c r="I80" s="65"/>
    </row>
    <row r="81" spans="2:9" ht="30" customHeight="1" x14ac:dyDescent="0.25">
      <c r="B81" s="65"/>
      <c r="C81" s="95"/>
      <c r="D81" s="97"/>
      <c r="E81" s="96"/>
      <c r="F81" s="96"/>
      <c r="G81" s="97"/>
      <c r="H81" s="65"/>
      <c r="I81" s="65"/>
    </row>
    <row r="82" spans="2:9" x14ac:dyDescent="0.25">
      <c r="B82" s="65"/>
      <c r="C82" s="79"/>
      <c r="D82" s="79"/>
      <c r="E82" s="65"/>
      <c r="F82" s="65"/>
      <c r="G82" s="65"/>
      <c r="H82" s="65"/>
      <c r="I82" s="65"/>
    </row>
    <row r="83" spans="2:9" x14ac:dyDescent="0.25">
      <c r="B83" s="65"/>
      <c r="C83" s="79"/>
      <c r="D83" s="79"/>
      <c r="E83" s="65"/>
      <c r="F83" s="65"/>
      <c r="G83" s="65"/>
      <c r="H83" s="65"/>
      <c r="I83" s="65"/>
    </row>
    <row r="84" spans="2:9" x14ac:dyDescent="0.25">
      <c r="B84" s="65"/>
      <c r="C84" s="98"/>
      <c r="D84" s="79"/>
      <c r="E84" s="65"/>
      <c r="F84" s="65"/>
      <c r="G84" s="65"/>
      <c r="H84" s="65"/>
      <c r="I84" s="65"/>
    </row>
    <row r="85" spans="2:9" x14ac:dyDescent="0.25">
      <c r="B85" s="65"/>
      <c r="C85" s="79"/>
      <c r="D85" s="79"/>
      <c r="E85" s="65"/>
      <c r="F85" s="65"/>
      <c r="G85" s="65"/>
      <c r="H85" s="65"/>
      <c r="I85" s="65"/>
    </row>
    <row r="86" spans="2:9" x14ac:dyDescent="0.25">
      <c r="B86" s="65"/>
      <c r="C86" s="79"/>
      <c r="D86" s="79"/>
      <c r="E86" s="65"/>
      <c r="F86" s="65"/>
      <c r="G86" s="65"/>
      <c r="H86" s="65"/>
      <c r="I86" s="65"/>
    </row>
    <row r="87" spans="2:9" x14ac:dyDescent="0.25">
      <c r="B87" s="65"/>
      <c r="C87" s="79"/>
      <c r="D87" s="79"/>
      <c r="E87" s="65"/>
      <c r="F87" s="65"/>
      <c r="G87" s="65"/>
      <c r="H87" s="65"/>
      <c r="I87" s="65"/>
    </row>
    <row r="88" spans="2:9" x14ac:dyDescent="0.25">
      <c r="B88" s="65"/>
      <c r="C88" s="79"/>
      <c r="D88" s="79"/>
      <c r="E88" s="65"/>
      <c r="F88" s="65"/>
      <c r="G88" s="65"/>
      <c r="H88" s="65"/>
      <c r="I88" s="65"/>
    </row>
    <row r="89" spans="2:9" x14ac:dyDescent="0.25">
      <c r="B89" s="65"/>
      <c r="C89" s="79"/>
      <c r="D89" s="79"/>
      <c r="E89" s="65"/>
      <c r="F89" s="65"/>
      <c r="G89" s="65"/>
      <c r="H89" s="65"/>
      <c r="I89" s="65"/>
    </row>
    <row r="90" spans="2:9" ht="13" x14ac:dyDescent="0.25">
      <c r="B90" s="65"/>
      <c r="C90" s="99"/>
      <c r="D90" s="99"/>
      <c r="E90" s="65"/>
      <c r="F90" s="65"/>
      <c r="G90" s="65"/>
      <c r="H90" s="65"/>
      <c r="I90" s="65"/>
    </row>
    <row r="91" spans="2:9" x14ac:dyDescent="0.25">
      <c r="B91" s="65"/>
      <c r="C91" s="65"/>
      <c r="D91" s="65"/>
      <c r="E91" s="65"/>
      <c r="F91" s="65"/>
      <c r="G91" s="65"/>
      <c r="H91" s="65"/>
      <c r="I91" s="65"/>
    </row>
    <row r="92" spans="2:9" x14ac:dyDescent="0.25">
      <c r="B92" s="65"/>
      <c r="C92" s="100"/>
      <c r="D92" s="65"/>
      <c r="E92" s="65"/>
      <c r="F92" s="65"/>
      <c r="G92" s="65"/>
      <c r="H92" s="65"/>
      <c r="I92" s="65"/>
    </row>
    <row r="93" spans="2:9" x14ac:dyDescent="0.25">
      <c r="B93" s="65"/>
      <c r="C93" s="100"/>
      <c r="D93" s="65"/>
      <c r="E93" s="65"/>
      <c r="F93" s="65"/>
      <c r="G93" s="65"/>
      <c r="H93" s="65"/>
      <c r="I93" s="65"/>
    </row>
    <row r="94" spans="2:9" x14ac:dyDescent="0.25">
      <c r="B94" s="65"/>
      <c r="C94" s="65"/>
      <c r="D94" s="65"/>
      <c r="E94" s="65"/>
      <c r="F94" s="65"/>
      <c r="G94" s="65"/>
      <c r="H94" s="65"/>
      <c r="I94" s="65"/>
    </row>
    <row r="95" spans="2:9" ht="13" x14ac:dyDescent="0.25">
      <c r="B95" s="65"/>
      <c r="C95" s="94"/>
      <c r="D95" s="94"/>
      <c r="E95" s="65"/>
      <c r="F95" s="65"/>
      <c r="G95" s="65"/>
      <c r="H95" s="65"/>
      <c r="I95" s="65"/>
    </row>
    <row r="96" spans="2:9" ht="24.75" customHeight="1" x14ac:dyDescent="0.25">
      <c r="B96" s="65"/>
      <c r="C96" s="95"/>
      <c r="D96" s="95"/>
      <c r="E96" s="101"/>
      <c r="F96" s="101"/>
      <c r="G96" s="95"/>
      <c r="H96" s="65"/>
      <c r="I96" s="65"/>
    </row>
    <row r="97" spans="2:9" x14ac:dyDescent="0.25">
      <c r="B97" s="65"/>
      <c r="C97" s="95"/>
      <c r="D97" s="101"/>
      <c r="E97" s="101"/>
      <c r="F97" s="101"/>
      <c r="G97" s="97"/>
      <c r="H97" s="65"/>
      <c r="I97" s="65"/>
    </row>
    <row r="98" spans="2:9" x14ac:dyDescent="0.25">
      <c r="B98" s="65"/>
      <c r="C98" s="79"/>
      <c r="D98" s="65"/>
      <c r="E98" s="65"/>
      <c r="F98" s="65"/>
      <c r="G98" s="79"/>
      <c r="H98" s="65"/>
      <c r="I98" s="65"/>
    </row>
    <row r="99" spans="2:9" x14ac:dyDescent="0.25">
      <c r="B99" s="65"/>
      <c r="C99" s="79"/>
      <c r="D99" s="65"/>
      <c r="E99" s="65"/>
      <c r="F99" s="65"/>
      <c r="G99" s="79"/>
      <c r="H99" s="65"/>
      <c r="I99" s="65"/>
    </row>
    <row r="100" spans="2:9" ht="13" x14ac:dyDescent="0.25">
      <c r="B100" s="65"/>
      <c r="C100" s="99"/>
      <c r="D100" s="65"/>
      <c r="E100" s="65"/>
      <c r="F100" s="65"/>
      <c r="G100" s="99"/>
      <c r="H100" s="65"/>
      <c r="I100" s="65"/>
    </row>
    <row r="101" spans="2:9" ht="14" x14ac:dyDescent="0.3">
      <c r="B101" s="65"/>
      <c r="C101" s="88"/>
      <c r="D101" s="65"/>
      <c r="E101" s="65"/>
      <c r="F101" s="65"/>
      <c r="G101" s="65"/>
      <c r="H101" s="65"/>
      <c r="I101" s="65"/>
    </row>
    <row r="102" spans="2:9" x14ac:dyDescent="0.25">
      <c r="B102" s="65"/>
      <c r="C102" s="102"/>
      <c r="D102" s="102"/>
      <c r="E102" s="65"/>
      <c r="F102" s="65"/>
      <c r="G102" s="65"/>
      <c r="H102" s="65"/>
      <c r="I102" s="65"/>
    </row>
    <row r="103" spans="2:9" x14ac:dyDescent="0.25">
      <c r="B103" s="65"/>
      <c r="C103" s="103"/>
      <c r="D103" s="102"/>
      <c r="E103" s="65"/>
      <c r="F103" s="65"/>
      <c r="G103" s="102"/>
      <c r="H103" s="65"/>
      <c r="I103" s="65"/>
    </row>
    <row r="104" spans="2:9" x14ac:dyDescent="0.25">
      <c r="B104" s="65"/>
      <c r="C104" s="103"/>
      <c r="D104" s="65"/>
      <c r="E104" s="65"/>
      <c r="F104" s="65"/>
      <c r="G104" s="102"/>
      <c r="H104" s="65"/>
      <c r="I104" s="65"/>
    </row>
    <row r="105" spans="2:9" x14ac:dyDescent="0.25">
      <c r="B105" s="65"/>
      <c r="C105" s="103"/>
      <c r="D105" s="65"/>
      <c r="E105" s="65"/>
      <c r="F105" s="65"/>
      <c r="G105" s="102"/>
      <c r="H105" s="65"/>
      <c r="I105" s="65"/>
    </row>
    <row r="106" spans="2:9" x14ac:dyDescent="0.25">
      <c r="B106" s="65"/>
      <c r="C106" s="82"/>
      <c r="D106" s="82"/>
      <c r="E106" s="65"/>
      <c r="F106" s="65"/>
      <c r="G106" s="82"/>
      <c r="H106" s="65"/>
      <c r="I106" s="65"/>
    </row>
    <row r="107" spans="2:9" ht="14" x14ac:dyDescent="0.3">
      <c r="B107" s="65"/>
      <c r="C107" s="88"/>
      <c r="D107" s="65"/>
      <c r="E107" s="65"/>
      <c r="F107" s="65"/>
      <c r="G107" s="65"/>
      <c r="H107" s="65"/>
      <c r="I107" s="65"/>
    </row>
    <row r="108" spans="2:9" ht="14" x14ac:dyDescent="0.3">
      <c r="B108" s="65"/>
      <c r="C108" s="88"/>
      <c r="D108" s="65"/>
      <c r="E108" s="65"/>
      <c r="F108" s="65"/>
      <c r="G108" s="65"/>
      <c r="H108" s="65"/>
      <c r="I108" s="65"/>
    </row>
    <row r="109" spans="2:9" ht="14" x14ac:dyDescent="0.3">
      <c r="B109" s="65"/>
      <c r="C109" s="88"/>
      <c r="D109" s="65"/>
      <c r="E109" s="65"/>
      <c r="F109" s="65"/>
      <c r="G109" s="65"/>
      <c r="H109" s="65"/>
      <c r="I109" s="65"/>
    </row>
    <row r="110" spans="2:9" ht="14" x14ac:dyDescent="0.3">
      <c r="B110" s="65"/>
      <c r="C110" s="88"/>
      <c r="D110" s="65"/>
      <c r="E110" s="65"/>
      <c r="F110" s="65"/>
      <c r="G110" s="65"/>
      <c r="H110" s="65"/>
      <c r="I110" s="65"/>
    </row>
    <row r="111" spans="2:9" ht="15.5" x14ac:dyDescent="0.35">
      <c r="B111" s="65"/>
      <c r="C111" s="87"/>
      <c r="D111" s="65"/>
      <c r="E111" s="65"/>
      <c r="F111" s="65"/>
      <c r="G111" s="65"/>
      <c r="H111" s="65"/>
      <c r="I111" s="65"/>
    </row>
    <row r="112" spans="2:9" ht="15.5" x14ac:dyDescent="0.35">
      <c r="B112" s="65"/>
      <c r="C112" s="87"/>
      <c r="D112" s="65"/>
      <c r="E112" s="65"/>
      <c r="F112" s="65"/>
      <c r="G112" s="65"/>
      <c r="H112" s="65"/>
      <c r="I112" s="65"/>
    </row>
    <row r="113" spans="2:9" x14ac:dyDescent="0.25">
      <c r="B113" s="65"/>
      <c r="C113" s="103"/>
      <c r="D113" s="102"/>
      <c r="E113" s="65"/>
      <c r="F113" s="65"/>
      <c r="G113" s="102"/>
      <c r="H113" s="65"/>
      <c r="I113" s="65"/>
    </row>
    <row r="114" spans="2:9" x14ac:dyDescent="0.25">
      <c r="B114" s="65"/>
      <c r="C114" s="103"/>
      <c r="D114" s="65"/>
      <c r="E114" s="65"/>
      <c r="F114" s="65"/>
      <c r="G114" s="102"/>
      <c r="H114" s="65"/>
      <c r="I114" s="65"/>
    </row>
    <row r="115" spans="2:9" x14ac:dyDescent="0.25">
      <c r="B115" s="65"/>
      <c r="C115" s="104"/>
      <c r="D115" s="104"/>
      <c r="E115" s="65"/>
      <c r="F115" s="65"/>
      <c r="G115" s="104"/>
      <c r="H115" s="65"/>
      <c r="I115" s="65"/>
    </row>
    <row r="116" spans="2:9" x14ac:dyDescent="0.25">
      <c r="B116" s="65"/>
      <c r="C116" s="104"/>
      <c r="D116" s="104"/>
      <c r="E116" s="65"/>
      <c r="F116" s="65"/>
      <c r="G116" s="104"/>
      <c r="H116" s="65"/>
      <c r="I116" s="65"/>
    </row>
    <row r="117" spans="2:9" x14ac:dyDescent="0.25">
      <c r="B117" s="65"/>
      <c r="C117" s="104"/>
      <c r="D117" s="104"/>
      <c r="E117" s="65"/>
      <c r="F117" s="65"/>
      <c r="G117" s="104"/>
      <c r="H117" s="65"/>
      <c r="I117" s="65"/>
    </row>
    <row r="118" spans="2:9" x14ac:dyDescent="0.25">
      <c r="B118" s="65"/>
      <c r="C118" s="82"/>
      <c r="D118" s="82"/>
      <c r="E118" s="65"/>
      <c r="F118" s="65"/>
      <c r="G118" s="82"/>
      <c r="H118" s="65"/>
      <c r="I118" s="65"/>
    </row>
    <row r="119" spans="2:9" x14ac:dyDescent="0.25">
      <c r="B119" s="65"/>
      <c r="C119" s="82"/>
      <c r="D119" s="82"/>
      <c r="E119" s="65"/>
      <c r="F119" s="65"/>
      <c r="G119" s="82"/>
      <c r="H119" s="65"/>
      <c r="I119" s="65"/>
    </row>
    <row r="120" spans="2:9" x14ac:dyDescent="0.25">
      <c r="B120" s="65"/>
      <c r="C120" s="82"/>
      <c r="D120" s="82"/>
      <c r="E120" s="65"/>
      <c r="F120" s="65"/>
      <c r="G120" s="82"/>
      <c r="H120" s="65"/>
      <c r="I120" s="65"/>
    </row>
    <row r="121" spans="2:9" x14ac:dyDescent="0.25">
      <c r="B121" s="65"/>
      <c r="C121" s="82"/>
      <c r="D121" s="82"/>
      <c r="E121" s="65"/>
      <c r="F121" s="65"/>
      <c r="G121" s="82"/>
      <c r="H121" s="65"/>
      <c r="I121" s="65"/>
    </row>
    <row r="122" spans="2:9" ht="14" x14ac:dyDescent="0.3">
      <c r="B122" s="65"/>
      <c r="C122" s="88"/>
      <c r="D122" s="65"/>
      <c r="E122" s="65"/>
      <c r="F122" s="65"/>
      <c r="G122" s="65"/>
      <c r="H122" s="65"/>
      <c r="I122" s="65"/>
    </row>
    <row r="123" spans="2:9" ht="15.5" x14ac:dyDescent="0.35">
      <c r="B123" s="65"/>
      <c r="C123" s="87"/>
      <c r="D123" s="65"/>
      <c r="E123" s="65"/>
      <c r="F123" s="65"/>
      <c r="G123" s="65"/>
      <c r="H123" s="65"/>
      <c r="I123" s="65"/>
    </row>
    <row r="124" spans="2:9" ht="15.5" x14ac:dyDescent="0.35">
      <c r="B124" s="65"/>
      <c r="C124" s="87"/>
      <c r="D124" s="65"/>
      <c r="E124" s="65"/>
      <c r="F124" s="65"/>
      <c r="G124" s="65"/>
      <c r="H124" s="65"/>
      <c r="I124" s="65"/>
    </row>
    <row r="125" spans="2:9" ht="14" x14ac:dyDescent="0.25">
      <c r="B125" s="65"/>
      <c r="C125" s="78"/>
      <c r="D125" s="105"/>
      <c r="E125" s="65"/>
      <c r="F125" s="65"/>
      <c r="G125" s="65"/>
      <c r="H125" s="106"/>
      <c r="I125" s="65"/>
    </row>
    <row r="126" spans="2:9" ht="14" x14ac:dyDescent="0.25">
      <c r="B126" s="65"/>
      <c r="C126" s="78"/>
      <c r="D126" s="65"/>
      <c r="E126" s="65"/>
      <c r="F126" s="65"/>
      <c r="G126" s="65"/>
      <c r="H126" s="78"/>
      <c r="I126" s="65"/>
    </row>
    <row r="127" spans="2:9" ht="14" x14ac:dyDescent="0.25">
      <c r="B127" s="65"/>
      <c r="C127" s="78"/>
      <c r="D127" s="105"/>
      <c r="E127" s="65"/>
      <c r="F127" s="65"/>
      <c r="G127" s="65"/>
      <c r="H127" s="106"/>
      <c r="I127" s="65"/>
    </row>
    <row r="128" spans="2:9" ht="14" x14ac:dyDescent="0.25">
      <c r="B128" s="65"/>
      <c r="C128" s="78"/>
      <c r="D128" s="105"/>
      <c r="E128" s="78"/>
      <c r="F128" s="78"/>
      <c r="G128" s="65"/>
      <c r="H128" s="65"/>
      <c r="I128" s="65"/>
    </row>
    <row r="129" spans="2:9" x14ac:dyDescent="0.25">
      <c r="B129" s="65"/>
      <c r="C129" s="65"/>
      <c r="D129" s="65"/>
      <c r="E129" s="65"/>
      <c r="F129" s="65"/>
      <c r="G129" s="65"/>
      <c r="H129" s="65"/>
      <c r="I129" s="65"/>
    </row>
    <row r="130" spans="2:9" x14ac:dyDescent="0.25">
      <c r="B130" s="65"/>
      <c r="C130" s="65"/>
      <c r="D130" s="65"/>
      <c r="E130" s="65"/>
      <c r="F130" s="65"/>
      <c r="G130" s="65"/>
      <c r="H130" s="65"/>
      <c r="I130" s="65"/>
    </row>
    <row r="131" spans="2:9" ht="13" x14ac:dyDescent="0.25">
      <c r="B131" s="65"/>
      <c r="C131" s="99"/>
      <c r="D131" s="65"/>
      <c r="E131" s="65"/>
      <c r="F131" s="65"/>
      <c r="G131" s="65"/>
      <c r="H131" s="65"/>
      <c r="I131" s="65"/>
    </row>
    <row r="132" spans="2:9" x14ac:dyDescent="0.25">
      <c r="B132" s="65"/>
      <c r="C132" s="107"/>
      <c r="D132" s="65"/>
      <c r="E132" s="65"/>
      <c r="F132" s="65"/>
      <c r="G132" s="65"/>
      <c r="H132" s="65"/>
      <c r="I132" s="65"/>
    </row>
    <row r="133" spans="2:9" ht="13" x14ac:dyDescent="0.25">
      <c r="B133" s="65"/>
      <c r="C133" s="99"/>
      <c r="D133" s="65"/>
      <c r="E133" s="65"/>
      <c r="F133" s="65"/>
      <c r="G133" s="65"/>
      <c r="H133" s="65"/>
      <c r="I133" s="65"/>
    </row>
    <row r="134" spans="2:9" x14ac:dyDescent="0.25">
      <c r="B134" s="65"/>
      <c r="C134" s="107"/>
      <c r="D134" s="65"/>
      <c r="E134" s="65"/>
      <c r="F134" s="65"/>
      <c r="G134" s="65"/>
      <c r="H134" s="65"/>
      <c r="I134" s="65"/>
    </row>
    <row r="135" spans="2:9" x14ac:dyDescent="0.25">
      <c r="B135" s="65"/>
      <c r="C135" s="107"/>
      <c r="D135" s="65"/>
      <c r="E135" s="65"/>
      <c r="F135" s="65"/>
      <c r="G135" s="65"/>
      <c r="H135" s="65"/>
      <c r="I135" s="65"/>
    </row>
    <row r="136" spans="2:9" x14ac:dyDescent="0.25">
      <c r="B136" s="65"/>
      <c r="C136" s="65"/>
      <c r="D136" s="65"/>
      <c r="E136" s="65"/>
      <c r="F136" s="65"/>
      <c r="G136" s="65"/>
      <c r="H136" s="65"/>
      <c r="I136" s="65"/>
    </row>
    <row r="137" spans="2:9" x14ac:dyDescent="0.25">
      <c r="B137" s="65"/>
      <c r="C137" s="107"/>
      <c r="D137" s="65"/>
      <c r="E137" s="65"/>
      <c r="F137" s="65"/>
      <c r="G137" s="65"/>
      <c r="H137" s="65"/>
      <c r="I137" s="65"/>
    </row>
    <row r="138" spans="2:9" ht="18" customHeight="1" x14ac:dyDescent="0.25">
      <c r="B138" s="65"/>
      <c r="C138" s="107"/>
      <c r="D138" s="65"/>
      <c r="E138" s="65"/>
      <c r="F138" s="65"/>
      <c r="G138" s="65"/>
      <c r="H138" s="65"/>
      <c r="I138" s="65"/>
    </row>
    <row r="139" spans="2:9" x14ac:dyDescent="0.25">
      <c r="B139" s="65"/>
      <c r="C139" s="65"/>
      <c r="D139" s="65"/>
      <c r="E139" s="65"/>
      <c r="F139" s="65"/>
      <c r="G139" s="65"/>
      <c r="H139" s="65"/>
      <c r="I139" s="65"/>
    </row>
    <row r="140" spans="2:9" x14ac:dyDescent="0.25">
      <c r="B140" s="65"/>
      <c r="C140" s="65"/>
      <c r="D140" s="65"/>
      <c r="E140" s="65"/>
      <c r="F140" s="65"/>
      <c r="G140" s="65"/>
      <c r="H140" s="65"/>
      <c r="I140" s="65"/>
    </row>
    <row r="141" spans="2:9" ht="14" x14ac:dyDescent="0.3">
      <c r="B141" s="65"/>
      <c r="C141" s="88"/>
      <c r="D141" s="65"/>
      <c r="E141" s="65"/>
      <c r="F141" s="65"/>
      <c r="G141" s="65"/>
      <c r="H141" s="65"/>
      <c r="I141" s="65"/>
    </row>
    <row r="142" spans="2:9" x14ac:dyDescent="0.25">
      <c r="B142" s="65"/>
      <c r="C142" s="65"/>
      <c r="D142" s="65"/>
      <c r="E142" s="65"/>
      <c r="F142" s="65"/>
      <c r="G142" s="65"/>
      <c r="H142" s="65"/>
      <c r="I142" s="65"/>
    </row>
    <row r="143" spans="2:9" ht="17.5" x14ac:dyDescent="0.35">
      <c r="B143" s="108"/>
      <c r="C143" s="65"/>
      <c r="D143" s="65"/>
      <c r="E143" s="65"/>
      <c r="F143" s="65"/>
      <c r="G143" s="65"/>
      <c r="H143" s="65"/>
      <c r="I143" s="65"/>
    </row>
    <row r="144" spans="2:9" x14ac:dyDescent="0.25">
      <c r="B144" s="65"/>
      <c r="C144" s="65"/>
      <c r="D144" s="65"/>
      <c r="E144" s="65"/>
      <c r="F144" s="65"/>
      <c r="G144" s="65"/>
      <c r="H144" s="65"/>
      <c r="I144" s="65"/>
    </row>
    <row r="145" spans="2:9" ht="14" x14ac:dyDescent="0.3">
      <c r="B145" s="65"/>
      <c r="C145" s="109"/>
      <c r="D145" s="65"/>
      <c r="E145" s="65"/>
      <c r="F145" s="65"/>
      <c r="G145" s="65"/>
      <c r="H145" s="65"/>
      <c r="I145" s="65"/>
    </row>
    <row r="146" spans="2:9" x14ac:dyDescent="0.25">
      <c r="C146" s="110"/>
      <c r="D146" s="65"/>
    </row>
    <row r="147" spans="2:9" x14ac:dyDescent="0.25">
      <c r="C147" s="110"/>
      <c r="D147" s="65"/>
    </row>
    <row r="148" spans="2:9" x14ac:dyDescent="0.25">
      <c r="C148" s="110"/>
      <c r="D148" s="65"/>
    </row>
    <row r="149" spans="2:9" x14ac:dyDescent="0.25">
      <c r="C149" s="110"/>
      <c r="D149" s="65"/>
    </row>
    <row r="150" spans="2:9" ht="13" x14ac:dyDescent="0.3">
      <c r="C150" s="111"/>
      <c r="D150" s="65"/>
    </row>
    <row r="151" spans="2:9" ht="13" x14ac:dyDescent="0.25">
      <c r="C151" s="112"/>
      <c r="D151" s="65"/>
    </row>
    <row r="152" spans="2:9" ht="14" x14ac:dyDescent="0.3">
      <c r="C152" s="113"/>
      <c r="D152" s="114"/>
    </row>
    <row r="153" spans="2:9" ht="14" x14ac:dyDescent="0.25">
      <c r="C153" s="65"/>
      <c r="D153" s="114"/>
    </row>
    <row r="154" spans="2:9" ht="13" x14ac:dyDescent="0.3">
      <c r="C154" s="65"/>
      <c r="D154" s="115"/>
    </row>
    <row r="155" spans="2:9" x14ac:dyDescent="0.25">
      <c r="C155" s="65"/>
      <c r="D155" s="65"/>
    </row>
    <row r="156" spans="2:9" x14ac:dyDescent="0.25">
      <c r="C156" s="65"/>
      <c r="D156" s="65"/>
    </row>
    <row r="157" spans="2:9" x14ac:dyDescent="0.25">
      <c r="C157" s="65"/>
      <c r="D157" s="65"/>
    </row>
    <row r="158" spans="2:9" x14ac:dyDescent="0.25">
      <c r="C158" s="65"/>
      <c r="D158" s="65"/>
    </row>
    <row r="159" spans="2:9" ht="13" x14ac:dyDescent="0.3">
      <c r="C159" s="65"/>
      <c r="D159" s="115"/>
    </row>
    <row r="160" spans="2:9" x14ac:dyDescent="0.25">
      <c r="C160" s="65"/>
      <c r="D160" s="65"/>
    </row>
    <row r="161" spans="3:4" x14ac:dyDescent="0.25">
      <c r="C161" s="65"/>
      <c r="D161" s="65"/>
    </row>
    <row r="162" spans="3:4" x14ac:dyDescent="0.25">
      <c r="C162" s="65"/>
      <c r="D162" s="65"/>
    </row>
    <row r="163" spans="3:4" x14ac:dyDescent="0.25">
      <c r="C163" s="65"/>
      <c r="D163" s="65"/>
    </row>
    <row r="164" spans="3:4" x14ac:dyDescent="0.25">
      <c r="C164" s="65"/>
      <c r="D164" s="65"/>
    </row>
    <row r="165" spans="3:4" x14ac:dyDescent="0.25">
      <c r="C165" s="65"/>
      <c r="D165" s="65"/>
    </row>
    <row r="166" spans="3:4" ht="13" x14ac:dyDescent="0.3">
      <c r="C166" s="65"/>
      <c r="D166" s="115"/>
    </row>
    <row r="167" spans="3:4" x14ac:dyDescent="0.25">
      <c r="C167" s="65"/>
      <c r="D167" s="65"/>
    </row>
    <row r="168" spans="3:4" x14ac:dyDescent="0.25">
      <c r="C168" s="65"/>
      <c r="D168" s="65"/>
    </row>
    <row r="169" spans="3:4" x14ac:dyDescent="0.25">
      <c r="C169" s="65"/>
      <c r="D169" s="65"/>
    </row>
    <row r="170" spans="3:4" x14ac:dyDescent="0.25">
      <c r="C170" s="65"/>
      <c r="D170" s="65"/>
    </row>
    <row r="171" spans="3:4" x14ac:dyDescent="0.25">
      <c r="C171" s="65"/>
      <c r="D171" s="65"/>
    </row>
    <row r="172" spans="3:4" x14ac:dyDescent="0.25">
      <c r="C172" s="65"/>
      <c r="D172" s="65"/>
    </row>
    <row r="173" spans="3:4" x14ac:dyDescent="0.25">
      <c r="C173" s="65"/>
      <c r="D173" s="65"/>
    </row>
    <row r="174" spans="3:4" x14ac:dyDescent="0.25">
      <c r="C174" s="65"/>
      <c r="D174" s="65"/>
    </row>
    <row r="175" spans="3:4" x14ac:dyDescent="0.25">
      <c r="C175" s="65"/>
      <c r="D175" s="65"/>
    </row>
    <row r="176" spans="3:4" x14ac:dyDescent="0.25">
      <c r="C176" s="65"/>
      <c r="D176" s="65"/>
    </row>
    <row r="177" spans="3:4" x14ac:dyDescent="0.25">
      <c r="C177" s="65"/>
      <c r="D177" s="65"/>
    </row>
    <row r="178" spans="3:4" ht="13" x14ac:dyDescent="0.3">
      <c r="C178" s="65"/>
      <c r="D178" s="115"/>
    </row>
    <row r="179" spans="3:4" ht="13" x14ac:dyDescent="0.3">
      <c r="C179" s="65"/>
      <c r="D179" s="115"/>
    </row>
    <row r="180" spans="3:4" ht="13" x14ac:dyDescent="0.3">
      <c r="C180" s="65"/>
      <c r="D180" s="115"/>
    </row>
    <row r="181" spans="3:4" x14ac:dyDescent="0.25">
      <c r="C181" s="65"/>
      <c r="D181" s="65"/>
    </row>
    <row r="182" spans="3:4" x14ac:dyDescent="0.25">
      <c r="C182" s="65"/>
      <c r="D182" s="65"/>
    </row>
    <row r="183" spans="3:4" x14ac:dyDescent="0.25">
      <c r="C183" s="65"/>
      <c r="D183" s="65"/>
    </row>
    <row r="184" spans="3:4" x14ac:dyDescent="0.25">
      <c r="C184" s="65"/>
      <c r="D184" s="65"/>
    </row>
    <row r="185" spans="3:4" ht="13" x14ac:dyDescent="0.3">
      <c r="C185" s="65"/>
      <c r="D185" s="115"/>
    </row>
    <row r="186" spans="3:4" x14ac:dyDescent="0.25">
      <c r="C186" s="65"/>
      <c r="D186" s="65"/>
    </row>
    <row r="187" spans="3:4" x14ac:dyDescent="0.25">
      <c r="C187" s="65"/>
      <c r="D187" s="65"/>
    </row>
    <row r="188" spans="3:4" x14ac:dyDescent="0.25">
      <c r="C188" s="65"/>
      <c r="D188" s="65"/>
    </row>
    <row r="189" spans="3:4" x14ac:dyDescent="0.25">
      <c r="C189" s="65"/>
      <c r="D189" s="65"/>
    </row>
    <row r="190" spans="3:4" ht="13" x14ac:dyDescent="0.3">
      <c r="C190" s="65"/>
      <c r="D190" s="115"/>
    </row>
    <row r="191" spans="3:4" x14ac:dyDescent="0.25">
      <c r="C191" s="65"/>
      <c r="D191" s="65"/>
    </row>
    <row r="192" spans="3:4" x14ac:dyDescent="0.25">
      <c r="C192" s="65"/>
      <c r="D192" s="65"/>
    </row>
    <row r="193" spans="3:4" x14ac:dyDescent="0.25">
      <c r="C193" s="65"/>
      <c r="D193" s="65"/>
    </row>
    <row r="194" spans="3:4" x14ac:dyDescent="0.25">
      <c r="C194" s="65"/>
      <c r="D194" s="65"/>
    </row>
    <row r="195" spans="3:4" x14ac:dyDescent="0.25">
      <c r="C195" s="65"/>
      <c r="D195" s="65"/>
    </row>
  </sheetData>
  <sheetProtection selectLockedCells="1"/>
  <mergeCells count="1">
    <mergeCell ref="C19:G19"/>
  </mergeCells>
  <phoneticPr fontId="0" type="noConversion"/>
  <printOptions horizontalCentered="1"/>
  <pageMargins left="0.75" right="0.75" top="1" bottom="1" header="0.5" footer="0.5"/>
  <pageSetup scale="80" orientation="landscape" r:id="rId1"/>
  <headerFooter alignWithMargins="0">
    <oddHeader>&amp;C&amp;"Arial,Bold"&amp;14Form 9C
Sponsor Experience</oddHeader>
    <oddFooter xml:space="preserve">&amp;LForm 9C Sponsor Experience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8">
    <tabColor rgb="FFFF0000"/>
  </sheetPr>
  <dimension ref="A1:B286"/>
  <sheetViews>
    <sheetView workbookViewId="0">
      <selection activeCell="B245" sqref="B245"/>
    </sheetView>
  </sheetViews>
  <sheetFormatPr defaultColWidth="9.1796875" defaultRowHeight="14.5" x14ac:dyDescent="0.35"/>
  <cols>
    <col min="1" max="1" width="42" style="290" customWidth="1"/>
    <col min="2" max="2" width="83" style="290" bestFit="1" customWidth="1"/>
    <col min="3" max="16384" width="9.1796875" style="290"/>
  </cols>
  <sheetData>
    <row r="1" spans="1:2" x14ac:dyDescent="0.35">
      <c r="A1" s="289"/>
    </row>
    <row r="2" spans="1:2" x14ac:dyDescent="0.35">
      <c r="A2" s="289" t="s">
        <v>303</v>
      </c>
      <c r="B2" s="290" t="s">
        <v>297</v>
      </c>
    </row>
    <row r="3" spans="1:2" x14ac:dyDescent="0.35">
      <c r="A3" s="290" t="s">
        <v>304</v>
      </c>
      <c r="B3" s="290" t="s">
        <v>305</v>
      </c>
    </row>
    <row r="4" spans="1:2" x14ac:dyDescent="0.35">
      <c r="B4" s="290" t="s">
        <v>306</v>
      </c>
    </row>
    <row r="5" spans="1:2" x14ac:dyDescent="0.35">
      <c r="B5" s="290" t="s">
        <v>307</v>
      </c>
    </row>
    <row r="6" spans="1:2" x14ac:dyDescent="0.35">
      <c r="A6" s="289"/>
      <c r="B6" s="290" t="s">
        <v>308</v>
      </c>
    </row>
    <row r="7" spans="1:2" x14ac:dyDescent="0.35">
      <c r="A7" s="289"/>
      <c r="B7" s="290" t="s">
        <v>309</v>
      </c>
    </row>
    <row r="8" spans="1:2" x14ac:dyDescent="0.35">
      <c r="A8" s="289"/>
      <c r="B8" s="290" t="s">
        <v>310</v>
      </c>
    </row>
    <row r="9" spans="1:2" x14ac:dyDescent="0.35">
      <c r="A9" s="289"/>
      <c r="B9" s="290" t="s">
        <v>311</v>
      </c>
    </row>
    <row r="10" spans="1:2" x14ac:dyDescent="0.35">
      <c r="A10" s="289"/>
      <c r="B10" s="290" t="s">
        <v>312</v>
      </c>
    </row>
    <row r="11" spans="1:2" x14ac:dyDescent="0.35">
      <c r="A11" s="289"/>
      <c r="B11" s="290" t="s">
        <v>313</v>
      </c>
    </row>
    <row r="12" spans="1:2" x14ac:dyDescent="0.35">
      <c r="A12" s="289"/>
      <c r="B12" s="290" t="s">
        <v>314</v>
      </c>
    </row>
    <row r="13" spans="1:2" x14ac:dyDescent="0.35">
      <c r="A13" s="289"/>
      <c r="B13" s="290" t="s">
        <v>315</v>
      </c>
    </row>
    <row r="14" spans="1:2" x14ac:dyDescent="0.35">
      <c r="A14" s="289"/>
      <c r="B14" s="290" t="s">
        <v>316</v>
      </c>
    </row>
    <row r="15" spans="1:2" x14ac:dyDescent="0.35">
      <c r="A15" s="289"/>
      <c r="B15" s="290" t="s">
        <v>317</v>
      </c>
    </row>
    <row r="16" spans="1:2" x14ac:dyDescent="0.35">
      <c r="A16" s="289"/>
      <c r="B16" s="290" t="s">
        <v>318</v>
      </c>
    </row>
    <row r="17" spans="1:2" x14ac:dyDescent="0.35">
      <c r="A17" s="289"/>
    </row>
    <row r="18" spans="1:2" x14ac:dyDescent="0.35">
      <c r="A18" s="289" t="s">
        <v>319</v>
      </c>
      <c r="B18" s="290" t="s">
        <v>296</v>
      </c>
    </row>
    <row r="19" spans="1:2" x14ac:dyDescent="0.35">
      <c r="A19" s="290" t="s">
        <v>320</v>
      </c>
      <c r="B19" s="290" t="s">
        <v>321</v>
      </c>
    </row>
    <row r="20" spans="1:2" x14ac:dyDescent="0.35">
      <c r="B20" s="290" t="s">
        <v>322</v>
      </c>
    </row>
    <row r="21" spans="1:2" x14ac:dyDescent="0.35">
      <c r="B21" s="290" t="s">
        <v>323</v>
      </c>
    </row>
    <row r="22" spans="1:2" x14ac:dyDescent="0.35">
      <c r="B22" s="290" t="s">
        <v>324</v>
      </c>
    </row>
    <row r="23" spans="1:2" x14ac:dyDescent="0.35">
      <c r="B23" s="290" t="s">
        <v>325</v>
      </c>
    </row>
    <row r="24" spans="1:2" x14ac:dyDescent="0.35">
      <c r="B24" s="290" t="s">
        <v>326</v>
      </c>
    </row>
    <row r="25" spans="1:2" x14ac:dyDescent="0.35">
      <c r="B25" s="290" t="s">
        <v>327</v>
      </c>
    </row>
    <row r="26" spans="1:2" x14ac:dyDescent="0.35">
      <c r="B26" s="290" t="s">
        <v>328</v>
      </c>
    </row>
    <row r="27" spans="1:2" x14ac:dyDescent="0.35">
      <c r="B27" s="290" t="s">
        <v>329</v>
      </c>
    </row>
    <row r="28" spans="1:2" x14ac:dyDescent="0.35">
      <c r="B28" s="290" t="s">
        <v>330</v>
      </c>
    </row>
    <row r="29" spans="1:2" x14ac:dyDescent="0.35">
      <c r="B29" s="290" t="s">
        <v>331</v>
      </c>
    </row>
    <row r="30" spans="1:2" x14ac:dyDescent="0.35">
      <c r="B30" s="290" t="s">
        <v>332</v>
      </c>
    </row>
    <row r="31" spans="1:2" x14ac:dyDescent="0.35">
      <c r="B31" s="290" t="s">
        <v>333</v>
      </c>
    </row>
    <row r="32" spans="1:2" x14ac:dyDescent="0.35">
      <c r="B32" s="290" t="s">
        <v>334</v>
      </c>
    </row>
    <row r="33" spans="1:2" x14ac:dyDescent="0.35">
      <c r="B33" s="290" t="s">
        <v>335</v>
      </c>
    </row>
    <row r="34" spans="1:2" x14ac:dyDescent="0.35">
      <c r="B34" s="290" t="s">
        <v>336</v>
      </c>
    </row>
    <row r="35" spans="1:2" x14ac:dyDescent="0.35">
      <c r="B35" s="290" t="s">
        <v>337</v>
      </c>
    </row>
    <row r="36" spans="1:2" x14ac:dyDescent="0.35">
      <c r="B36" s="290" t="s">
        <v>338</v>
      </c>
    </row>
    <row r="37" spans="1:2" x14ac:dyDescent="0.35">
      <c r="B37" s="290" t="s">
        <v>339</v>
      </c>
    </row>
    <row r="38" spans="1:2" x14ac:dyDescent="0.35">
      <c r="B38" s="290" t="s">
        <v>340</v>
      </c>
    </row>
    <row r="40" spans="1:2" x14ac:dyDescent="0.35">
      <c r="A40" s="289" t="s">
        <v>341</v>
      </c>
      <c r="B40" s="290" t="s">
        <v>295</v>
      </c>
    </row>
    <row r="41" spans="1:2" x14ac:dyDescent="0.35">
      <c r="A41" s="290" t="s">
        <v>342</v>
      </c>
      <c r="B41" s="290" t="s">
        <v>343</v>
      </c>
    </row>
    <row r="42" spans="1:2" x14ac:dyDescent="0.35">
      <c r="B42" s="290" t="s">
        <v>344</v>
      </c>
    </row>
    <row r="43" spans="1:2" x14ac:dyDescent="0.35">
      <c r="B43" s="290" t="s">
        <v>345</v>
      </c>
    </row>
    <row r="44" spans="1:2" x14ac:dyDescent="0.35">
      <c r="B44" s="290" t="s">
        <v>346</v>
      </c>
    </row>
    <row r="45" spans="1:2" x14ac:dyDescent="0.35">
      <c r="B45" s="290" t="s">
        <v>347</v>
      </c>
    </row>
    <row r="46" spans="1:2" x14ac:dyDescent="0.35">
      <c r="B46" s="290" t="s">
        <v>348</v>
      </c>
    </row>
    <row r="47" spans="1:2" x14ac:dyDescent="0.35">
      <c r="B47" s="290" t="s">
        <v>349</v>
      </c>
    </row>
    <row r="48" spans="1:2" x14ac:dyDescent="0.35">
      <c r="B48" s="290" t="s">
        <v>350</v>
      </c>
    </row>
    <row r="49" spans="2:2" x14ac:dyDescent="0.35">
      <c r="B49" s="290" t="s">
        <v>351</v>
      </c>
    </row>
    <row r="50" spans="2:2" x14ac:dyDescent="0.35">
      <c r="B50" s="290" t="s">
        <v>352</v>
      </c>
    </row>
    <row r="51" spans="2:2" x14ac:dyDescent="0.35">
      <c r="B51" s="290" t="s">
        <v>353</v>
      </c>
    </row>
    <row r="52" spans="2:2" x14ac:dyDescent="0.35">
      <c r="B52" s="290" t="s">
        <v>354</v>
      </c>
    </row>
    <row r="53" spans="2:2" x14ac:dyDescent="0.35">
      <c r="B53" s="290" t="s">
        <v>355</v>
      </c>
    </row>
    <row r="54" spans="2:2" x14ac:dyDescent="0.35">
      <c r="B54" s="290" t="s">
        <v>356</v>
      </c>
    </row>
    <row r="55" spans="2:2" x14ac:dyDescent="0.35">
      <c r="B55" s="290" t="s">
        <v>357</v>
      </c>
    </row>
    <row r="56" spans="2:2" x14ac:dyDescent="0.35">
      <c r="B56" s="290" t="s">
        <v>358</v>
      </c>
    </row>
    <row r="57" spans="2:2" x14ac:dyDescent="0.35">
      <c r="B57" s="290" t="s">
        <v>359</v>
      </c>
    </row>
    <row r="58" spans="2:2" x14ac:dyDescent="0.35">
      <c r="B58" s="290" t="s">
        <v>360</v>
      </c>
    </row>
    <row r="59" spans="2:2" x14ac:dyDescent="0.35">
      <c r="B59" s="290" t="s">
        <v>361</v>
      </c>
    </row>
    <row r="60" spans="2:2" x14ac:dyDescent="0.35">
      <c r="B60" s="290" t="s">
        <v>362</v>
      </c>
    </row>
    <row r="61" spans="2:2" x14ac:dyDescent="0.35">
      <c r="B61" s="290" t="s">
        <v>363</v>
      </c>
    </row>
    <row r="62" spans="2:2" x14ac:dyDescent="0.35">
      <c r="B62" s="290" t="s">
        <v>364</v>
      </c>
    </row>
    <row r="63" spans="2:2" x14ac:dyDescent="0.35">
      <c r="B63" s="290" t="s">
        <v>365</v>
      </c>
    </row>
    <row r="64" spans="2:2" x14ac:dyDescent="0.35">
      <c r="B64" s="290" t="s">
        <v>366</v>
      </c>
    </row>
    <row r="65" spans="1:2" x14ac:dyDescent="0.35">
      <c r="B65" s="290" t="s">
        <v>367</v>
      </c>
    </row>
    <row r="66" spans="1:2" x14ac:dyDescent="0.35">
      <c r="B66" s="290" t="s">
        <v>368</v>
      </c>
    </row>
    <row r="67" spans="1:2" x14ac:dyDescent="0.35">
      <c r="B67" s="290" t="s">
        <v>369</v>
      </c>
    </row>
    <row r="69" spans="1:2" x14ac:dyDescent="0.35">
      <c r="A69" s="289" t="s">
        <v>370</v>
      </c>
      <c r="B69" s="290" t="s">
        <v>296</v>
      </c>
    </row>
    <row r="70" spans="1:2" x14ac:dyDescent="0.35">
      <c r="A70" s="290" t="s">
        <v>371</v>
      </c>
      <c r="B70" s="290" t="s">
        <v>372</v>
      </c>
    </row>
    <row r="71" spans="1:2" x14ac:dyDescent="0.35">
      <c r="B71" s="290" t="s">
        <v>373</v>
      </c>
    </row>
    <row r="72" spans="1:2" x14ac:dyDescent="0.35">
      <c r="B72" s="290" t="s">
        <v>374</v>
      </c>
    </row>
    <row r="73" spans="1:2" x14ac:dyDescent="0.35">
      <c r="B73" s="290" t="s">
        <v>375</v>
      </c>
    </row>
    <row r="74" spans="1:2" x14ac:dyDescent="0.35">
      <c r="B74" s="290" t="s">
        <v>376</v>
      </c>
    </row>
    <row r="75" spans="1:2" x14ac:dyDescent="0.35">
      <c r="B75" s="290" t="s">
        <v>377</v>
      </c>
    </row>
    <row r="76" spans="1:2" x14ac:dyDescent="0.35">
      <c r="B76" s="290" t="s">
        <v>378</v>
      </c>
    </row>
    <row r="77" spans="1:2" x14ac:dyDescent="0.35">
      <c r="B77" s="290" t="s">
        <v>379</v>
      </c>
    </row>
    <row r="78" spans="1:2" x14ac:dyDescent="0.35">
      <c r="B78" s="290" t="s">
        <v>380</v>
      </c>
    </row>
    <row r="79" spans="1:2" x14ac:dyDescent="0.35">
      <c r="B79" s="290" t="s">
        <v>381</v>
      </c>
    </row>
    <row r="80" spans="1:2" x14ac:dyDescent="0.35">
      <c r="B80" s="290" t="s">
        <v>382</v>
      </c>
    </row>
    <row r="81" spans="1:2" x14ac:dyDescent="0.35">
      <c r="B81" s="290" t="s">
        <v>383</v>
      </c>
    </row>
    <row r="82" spans="1:2" x14ac:dyDescent="0.35">
      <c r="B82" s="290" t="s">
        <v>384</v>
      </c>
    </row>
    <row r="83" spans="1:2" x14ac:dyDescent="0.35">
      <c r="B83" s="290" t="s">
        <v>385</v>
      </c>
    </row>
    <row r="84" spans="1:2" x14ac:dyDescent="0.35">
      <c r="B84" s="290" t="s">
        <v>386</v>
      </c>
    </row>
    <row r="85" spans="1:2" x14ac:dyDescent="0.35">
      <c r="B85" s="290" t="s">
        <v>387</v>
      </c>
    </row>
    <row r="86" spans="1:2" x14ac:dyDescent="0.35">
      <c r="B86" s="290" t="s">
        <v>388</v>
      </c>
    </row>
    <row r="87" spans="1:2" x14ac:dyDescent="0.35">
      <c r="B87" s="290" t="s">
        <v>389</v>
      </c>
    </row>
    <row r="88" spans="1:2" x14ac:dyDescent="0.35">
      <c r="B88" s="290" t="s">
        <v>390</v>
      </c>
    </row>
    <row r="89" spans="1:2" x14ac:dyDescent="0.35">
      <c r="B89" s="290" t="s">
        <v>391</v>
      </c>
    </row>
    <row r="91" spans="1:2" x14ac:dyDescent="0.35">
      <c r="A91" s="289" t="s">
        <v>392</v>
      </c>
      <c r="B91" s="291">
        <v>0</v>
      </c>
    </row>
    <row r="92" spans="1:2" x14ac:dyDescent="0.35">
      <c r="A92" s="290" t="s">
        <v>393</v>
      </c>
      <c r="B92" s="291">
        <v>0.1</v>
      </c>
    </row>
    <row r="93" spans="1:2" x14ac:dyDescent="0.35">
      <c r="B93" s="291">
        <v>0.2</v>
      </c>
    </row>
    <row r="94" spans="1:2" x14ac:dyDescent="0.35">
      <c r="B94" s="291">
        <v>0.25</v>
      </c>
    </row>
    <row r="95" spans="1:2" x14ac:dyDescent="0.35">
      <c r="B95" s="291">
        <v>0.3</v>
      </c>
    </row>
    <row r="96" spans="1:2" x14ac:dyDescent="0.35">
      <c r="B96" s="291">
        <v>0.4</v>
      </c>
    </row>
    <row r="97" spans="1:2" x14ac:dyDescent="0.35">
      <c r="B97" s="291">
        <v>0.5</v>
      </c>
    </row>
    <row r="98" spans="1:2" x14ac:dyDescent="0.35">
      <c r="B98" s="291">
        <v>0.6</v>
      </c>
    </row>
    <row r="99" spans="1:2" x14ac:dyDescent="0.35">
      <c r="B99" s="291">
        <v>0.75</v>
      </c>
    </row>
    <row r="100" spans="1:2" x14ac:dyDescent="0.35">
      <c r="B100" s="291">
        <v>1</v>
      </c>
    </row>
    <row r="102" spans="1:2" x14ac:dyDescent="0.35">
      <c r="A102" s="289" t="s">
        <v>394</v>
      </c>
      <c r="B102" s="290" t="s">
        <v>248</v>
      </c>
    </row>
    <row r="103" spans="1:2" x14ac:dyDescent="0.35">
      <c r="B103" s="292" t="s">
        <v>395</v>
      </c>
    </row>
    <row r="104" spans="1:2" x14ac:dyDescent="0.35">
      <c r="B104" s="292" t="s">
        <v>396</v>
      </c>
    </row>
    <row r="105" spans="1:2" x14ac:dyDescent="0.35">
      <c r="B105" s="292" t="s">
        <v>397</v>
      </c>
    </row>
    <row r="106" spans="1:2" x14ac:dyDescent="0.35">
      <c r="B106" s="292" t="s">
        <v>398</v>
      </c>
    </row>
    <row r="107" spans="1:2" x14ac:dyDescent="0.35">
      <c r="B107" s="292" t="s">
        <v>399</v>
      </c>
    </row>
    <row r="108" spans="1:2" x14ac:dyDescent="0.35">
      <c r="B108" s="292" t="s">
        <v>400</v>
      </c>
    </row>
    <row r="109" spans="1:2" x14ac:dyDescent="0.35">
      <c r="B109" s="292" t="s">
        <v>401</v>
      </c>
    </row>
    <row r="110" spans="1:2" x14ac:dyDescent="0.35">
      <c r="B110" s="292" t="s">
        <v>402</v>
      </c>
    </row>
    <row r="111" spans="1:2" x14ac:dyDescent="0.35">
      <c r="B111" s="292" t="s">
        <v>403</v>
      </c>
    </row>
    <row r="112" spans="1:2" x14ac:dyDescent="0.35">
      <c r="B112" s="292" t="s">
        <v>404</v>
      </c>
    </row>
    <row r="113" spans="1:2" x14ac:dyDescent="0.35">
      <c r="B113" s="292" t="s">
        <v>405</v>
      </c>
    </row>
    <row r="114" spans="1:2" x14ac:dyDescent="0.35">
      <c r="B114" s="292" t="s">
        <v>406</v>
      </c>
    </row>
    <row r="115" spans="1:2" x14ac:dyDescent="0.35">
      <c r="B115" s="292" t="s">
        <v>407</v>
      </c>
    </row>
    <row r="116" spans="1:2" x14ac:dyDescent="0.35">
      <c r="B116" s="292" t="s">
        <v>408</v>
      </c>
    </row>
    <row r="117" spans="1:2" x14ac:dyDescent="0.35">
      <c r="B117" s="292" t="s">
        <v>409</v>
      </c>
    </row>
    <row r="118" spans="1:2" x14ac:dyDescent="0.35">
      <c r="B118" s="292" t="s">
        <v>410</v>
      </c>
    </row>
    <row r="119" spans="1:2" x14ac:dyDescent="0.35">
      <c r="B119" s="292" t="s">
        <v>411</v>
      </c>
    </row>
    <row r="120" spans="1:2" x14ac:dyDescent="0.35">
      <c r="B120" s="292" t="s">
        <v>412</v>
      </c>
    </row>
    <row r="121" spans="1:2" x14ac:dyDescent="0.35">
      <c r="B121" s="292" t="s">
        <v>413</v>
      </c>
    </row>
    <row r="122" spans="1:2" x14ac:dyDescent="0.35">
      <c r="B122" s="292" t="s">
        <v>414</v>
      </c>
    </row>
    <row r="123" spans="1:2" x14ac:dyDescent="0.35">
      <c r="B123" s="292" t="s">
        <v>415</v>
      </c>
    </row>
    <row r="124" spans="1:2" x14ac:dyDescent="0.35">
      <c r="B124" s="292" t="s">
        <v>416</v>
      </c>
    </row>
    <row r="126" spans="1:2" x14ac:dyDescent="0.35">
      <c r="A126" s="292" t="s">
        <v>417</v>
      </c>
      <c r="B126" s="292" t="s">
        <v>248</v>
      </c>
    </row>
    <row r="127" spans="1:2" x14ac:dyDescent="0.35">
      <c r="A127" s="292"/>
      <c r="B127" s="293" t="s">
        <v>418</v>
      </c>
    </row>
    <row r="128" spans="1:2" x14ac:dyDescent="0.35">
      <c r="A128" s="292"/>
      <c r="B128" s="293"/>
    </row>
    <row r="129" spans="1:2" x14ac:dyDescent="0.35">
      <c r="A129" s="292"/>
      <c r="B129" s="292"/>
    </row>
    <row r="130" spans="1:2" x14ac:dyDescent="0.35">
      <c r="A130" s="292" t="s">
        <v>419</v>
      </c>
      <c r="B130" s="292" t="s">
        <v>248</v>
      </c>
    </row>
    <row r="131" spans="1:2" x14ac:dyDescent="0.35">
      <c r="A131" s="292"/>
      <c r="B131" s="292" t="s">
        <v>420</v>
      </c>
    </row>
    <row r="132" spans="1:2" x14ac:dyDescent="0.35">
      <c r="A132" s="292"/>
      <c r="B132" s="293" t="s">
        <v>421</v>
      </c>
    </row>
    <row r="133" spans="1:2" x14ac:dyDescent="0.35">
      <c r="A133" s="292"/>
      <c r="B133" s="293" t="s">
        <v>422</v>
      </c>
    </row>
    <row r="134" spans="1:2" x14ac:dyDescent="0.35">
      <c r="A134" s="292"/>
      <c r="B134" s="293" t="s">
        <v>423</v>
      </c>
    </row>
    <row r="135" spans="1:2" x14ac:dyDescent="0.35">
      <c r="A135" s="292"/>
      <c r="B135" s="293" t="s">
        <v>424</v>
      </c>
    </row>
    <row r="136" spans="1:2" x14ac:dyDescent="0.35">
      <c r="A136" s="292"/>
      <c r="B136" s="294" t="s">
        <v>425</v>
      </c>
    </row>
    <row r="137" spans="1:2" x14ac:dyDescent="0.35">
      <c r="A137" s="292"/>
      <c r="B137" s="294" t="s">
        <v>426</v>
      </c>
    </row>
    <row r="138" spans="1:2" x14ac:dyDescent="0.35">
      <c r="A138" s="292"/>
      <c r="B138" s="294" t="s">
        <v>427</v>
      </c>
    </row>
    <row r="139" spans="1:2" x14ac:dyDescent="0.35">
      <c r="A139" s="292"/>
      <c r="B139" s="292"/>
    </row>
    <row r="140" spans="1:2" x14ac:dyDescent="0.35">
      <c r="A140" s="292" t="s">
        <v>428</v>
      </c>
      <c r="B140" s="292" t="s">
        <v>298</v>
      </c>
    </row>
    <row r="141" spans="1:2" x14ac:dyDescent="0.35">
      <c r="A141" s="292" t="s">
        <v>429</v>
      </c>
      <c r="B141" s="292" t="s">
        <v>430</v>
      </c>
    </row>
    <row r="142" spans="1:2" x14ac:dyDescent="0.35">
      <c r="B142" s="292" t="s">
        <v>431</v>
      </c>
    </row>
    <row r="143" spans="1:2" x14ac:dyDescent="0.35">
      <c r="A143" s="292"/>
      <c r="B143" s="292" t="s">
        <v>432</v>
      </c>
    </row>
    <row r="144" spans="1:2" x14ac:dyDescent="0.35">
      <c r="A144" s="292"/>
      <c r="B144" s="292" t="s">
        <v>433</v>
      </c>
    </row>
    <row r="145" spans="1:2" x14ac:dyDescent="0.35">
      <c r="A145" s="292"/>
      <c r="B145" s="292" t="s">
        <v>434</v>
      </c>
    </row>
    <row r="146" spans="1:2" x14ac:dyDescent="0.35">
      <c r="A146" s="292"/>
      <c r="B146" s="292" t="s">
        <v>435</v>
      </c>
    </row>
    <row r="147" spans="1:2" x14ac:dyDescent="0.35">
      <c r="A147" s="292"/>
      <c r="B147" s="292" t="s">
        <v>436</v>
      </c>
    </row>
    <row r="148" spans="1:2" x14ac:dyDescent="0.35">
      <c r="A148" s="292"/>
    </row>
    <row r="149" spans="1:2" x14ac:dyDescent="0.35">
      <c r="A149" s="292" t="s">
        <v>437</v>
      </c>
      <c r="B149" s="290" t="s">
        <v>438</v>
      </c>
    </row>
    <row r="150" spans="1:2" x14ac:dyDescent="0.35">
      <c r="A150" s="292" t="s">
        <v>439</v>
      </c>
      <c r="B150" s="294" t="s">
        <v>440</v>
      </c>
    </row>
    <row r="151" spans="1:2" x14ac:dyDescent="0.35">
      <c r="B151" s="294" t="s">
        <v>441</v>
      </c>
    </row>
    <row r="152" spans="1:2" x14ac:dyDescent="0.35">
      <c r="A152" s="292"/>
      <c r="B152" s="294">
        <v>2060</v>
      </c>
    </row>
    <row r="153" spans="1:2" x14ac:dyDescent="0.35">
      <c r="A153" s="292"/>
      <c r="B153" s="294">
        <v>2163</v>
      </c>
    </row>
    <row r="154" spans="1:2" x14ac:dyDescent="0.35">
      <c r="A154" s="292"/>
      <c r="B154" s="294" t="s">
        <v>442</v>
      </c>
    </row>
    <row r="155" spans="1:2" x14ac:dyDescent="0.35">
      <c r="A155" s="292"/>
      <c r="B155" s="292" t="s">
        <v>443</v>
      </c>
    </row>
    <row r="156" spans="1:2" x14ac:dyDescent="0.35">
      <c r="A156" s="292"/>
      <c r="B156" s="292" t="s">
        <v>444</v>
      </c>
    </row>
    <row r="157" spans="1:2" x14ac:dyDescent="0.35">
      <c r="A157" s="292"/>
      <c r="B157" s="292" t="s">
        <v>445</v>
      </c>
    </row>
    <row r="158" spans="1:2" x14ac:dyDescent="0.35">
      <c r="A158" s="292"/>
      <c r="B158" s="292" t="s">
        <v>446</v>
      </c>
    </row>
    <row r="159" spans="1:2" x14ac:dyDescent="0.35">
      <c r="A159" s="292"/>
      <c r="B159" s="292" t="s">
        <v>447</v>
      </c>
    </row>
    <row r="160" spans="1:2" x14ac:dyDescent="0.35">
      <c r="A160" s="292"/>
      <c r="B160" s="292" t="s">
        <v>448</v>
      </c>
    </row>
    <row r="161" spans="1:2" x14ac:dyDescent="0.35">
      <c r="A161" s="292"/>
      <c r="B161" s="292" t="s">
        <v>449</v>
      </c>
    </row>
    <row r="162" spans="1:2" x14ac:dyDescent="0.35">
      <c r="A162" s="292"/>
      <c r="B162" s="292"/>
    </row>
    <row r="163" spans="1:2" x14ac:dyDescent="0.35">
      <c r="A163" s="292" t="s">
        <v>450</v>
      </c>
      <c r="B163" s="292" t="s">
        <v>438</v>
      </c>
    </row>
    <row r="164" spans="1:2" x14ac:dyDescent="0.35">
      <c r="A164" s="292" t="s">
        <v>451</v>
      </c>
      <c r="B164" s="292" t="s">
        <v>266</v>
      </c>
    </row>
    <row r="165" spans="1:2" x14ac:dyDescent="0.35">
      <c r="B165" s="292" t="s">
        <v>452</v>
      </c>
    </row>
    <row r="166" spans="1:2" x14ac:dyDescent="0.35">
      <c r="A166" s="292"/>
      <c r="B166" s="292" t="s">
        <v>442</v>
      </c>
    </row>
    <row r="167" spans="1:2" x14ac:dyDescent="0.35">
      <c r="A167" s="292"/>
      <c r="B167" s="292" t="s">
        <v>453</v>
      </c>
    </row>
    <row r="168" spans="1:2" x14ac:dyDescent="0.35">
      <c r="A168" s="292"/>
      <c r="B168" s="292" t="s">
        <v>454</v>
      </c>
    </row>
    <row r="169" spans="1:2" x14ac:dyDescent="0.35">
      <c r="A169" s="292"/>
      <c r="B169" s="292" t="s">
        <v>455</v>
      </c>
    </row>
    <row r="170" spans="1:2" x14ac:dyDescent="0.35">
      <c r="A170" s="292"/>
      <c r="B170" s="292"/>
    </row>
    <row r="171" spans="1:2" x14ac:dyDescent="0.35">
      <c r="A171" s="292" t="s">
        <v>456</v>
      </c>
      <c r="B171" s="290" t="s">
        <v>296</v>
      </c>
    </row>
    <row r="172" spans="1:2" x14ac:dyDescent="0.35">
      <c r="A172" s="292" t="s">
        <v>457</v>
      </c>
      <c r="B172" s="294" t="s">
        <v>458</v>
      </c>
    </row>
    <row r="173" spans="1:2" x14ac:dyDescent="0.35">
      <c r="A173" s="292"/>
      <c r="B173" s="294" t="s">
        <v>459</v>
      </c>
    </row>
    <row r="174" spans="1:2" x14ac:dyDescent="0.35">
      <c r="A174" s="292"/>
      <c r="B174" s="294" t="s">
        <v>460</v>
      </c>
    </row>
    <row r="175" spans="1:2" x14ac:dyDescent="0.35">
      <c r="A175" s="292"/>
      <c r="B175" s="294" t="s">
        <v>461</v>
      </c>
    </row>
    <row r="176" spans="1:2" x14ac:dyDescent="0.35">
      <c r="A176" s="292"/>
      <c r="B176" s="294" t="s">
        <v>462</v>
      </c>
    </row>
    <row r="177" spans="1:2" x14ac:dyDescent="0.35">
      <c r="A177" s="292"/>
      <c r="B177" s="292" t="s">
        <v>463</v>
      </c>
    </row>
    <row r="178" spans="1:2" x14ac:dyDescent="0.35">
      <c r="A178" s="292"/>
      <c r="B178" s="292"/>
    </row>
    <row r="179" spans="1:2" x14ac:dyDescent="0.35">
      <c r="A179" s="292" t="s">
        <v>464</v>
      </c>
      <c r="B179" s="292" t="s">
        <v>465</v>
      </c>
    </row>
    <row r="180" spans="1:2" x14ac:dyDescent="0.35">
      <c r="A180" s="292" t="s">
        <v>466</v>
      </c>
      <c r="B180" s="292" t="s">
        <v>467</v>
      </c>
    </row>
    <row r="181" spans="1:2" x14ac:dyDescent="0.35">
      <c r="A181" s="292"/>
      <c r="B181" s="292" t="s">
        <v>468</v>
      </c>
    </row>
    <row r="182" spans="1:2" x14ac:dyDescent="0.35">
      <c r="A182" s="292"/>
      <c r="B182" s="292"/>
    </row>
    <row r="183" spans="1:2" x14ac:dyDescent="0.35">
      <c r="A183" s="292"/>
      <c r="B183" s="292"/>
    </row>
    <row r="184" spans="1:2" x14ac:dyDescent="0.35">
      <c r="A184" s="292"/>
      <c r="B184" s="292"/>
    </row>
    <row r="185" spans="1:2" x14ac:dyDescent="0.35">
      <c r="A185" s="292"/>
      <c r="B185" s="292"/>
    </row>
    <row r="186" spans="1:2" x14ac:dyDescent="0.35">
      <c r="A186" s="292" t="s">
        <v>469</v>
      </c>
      <c r="B186" s="295">
        <v>15468</v>
      </c>
    </row>
    <row r="187" spans="1:2" x14ac:dyDescent="0.35">
      <c r="A187" s="292" t="s">
        <v>470</v>
      </c>
      <c r="B187" s="295">
        <v>20068</v>
      </c>
    </row>
    <row r="188" spans="1:2" x14ac:dyDescent="0.35">
      <c r="A188" s="292"/>
      <c r="B188" s="292"/>
    </row>
    <row r="189" spans="1:2" x14ac:dyDescent="0.35">
      <c r="A189" s="292" t="s">
        <v>250</v>
      </c>
      <c r="B189" s="292" t="s">
        <v>471</v>
      </c>
    </row>
    <row r="190" spans="1:2" x14ac:dyDescent="0.35">
      <c r="A190" s="292"/>
      <c r="B190" s="292" t="s">
        <v>472</v>
      </c>
    </row>
    <row r="191" spans="1:2" x14ac:dyDescent="0.35">
      <c r="A191" s="292"/>
      <c r="B191" s="292" t="s">
        <v>473</v>
      </c>
    </row>
    <row r="192" spans="1:2" x14ac:dyDescent="0.35">
      <c r="A192" s="292"/>
      <c r="B192" s="292" t="s">
        <v>474</v>
      </c>
    </row>
    <row r="193" spans="1:2" x14ac:dyDescent="0.35">
      <c r="A193" s="292"/>
      <c r="B193" s="292" t="s">
        <v>475</v>
      </c>
    </row>
    <row r="194" spans="1:2" x14ac:dyDescent="0.35">
      <c r="A194" s="292"/>
      <c r="B194" s="292" t="s">
        <v>299</v>
      </c>
    </row>
    <row r="195" spans="1:2" x14ac:dyDescent="0.35">
      <c r="A195" s="292"/>
      <c r="B195" s="292"/>
    </row>
    <row r="196" spans="1:2" x14ac:dyDescent="0.35">
      <c r="A196" s="292"/>
      <c r="B196" s="292"/>
    </row>
    <row r="197" spans="1:2" x14ac:dyDescent="0.35">
      <c r="A197" s="292" t="s">
        <v>249</v>
      </c>
      <c r="B197" s="292" t="s">
        <v>300</v>
      </c>
    </row>
    <row r="198" spans="1:2" x14ac:dyDescent="0.35">
      <c r="A198" s="292"/>
      <c r="B198" s="292" t="s">
        <v>476</v>
      </c>
    </row>
    <row r="199" spans="1:2" x14ac:dyDescent="0.35">
      <c r="A199" s="292"/>
      <c r="B199" s="292" t="s">
        <v>477</v>
      </c>
    </row>
    <row r="200" spans="1:2" x14ac:dyDescent="0.35">
      <c r="A200" s="292"/>
      <c r="B200" s="292"/>
    </row>
    <row r="201" spans="1:2" x14ac:dyDescent="0.35">
      <c r="A201" s="292" t="s">
        <v>478</v>
      </c>
      <c r="B201" s="292" t="s">
        <v>479</v>
      </c>
    </row>
    <row r="202" spans="1:2" x14ac:dyDescent="0.35">
      <c r="A202" s="292" t="s">
        <v>480</v>
      </c>
      <c r="B202" s="292" t="s">
        <v>481</v>
      </c>
    </row>
    <row r="203" spans="1:2" x14ac:dyDescent="0.35">
      <c r="A203" s="292"/>
      <c r="B203" s="292" t="s">
        <v>482</v>
      </c>
    </row>
    <row r="204" spans="1:2" x14ac:dyDescent="0.35">
      <c r="A204" s="292"/>
      <c r="B204" s="292" t="s">
        <v>483</v>
      </c>
    </row>
    <row r="205" spans="1:2" x14ac:dyDescent="0.35">
      <c r="A205" s="292"/>
      <c r="B205" s="292" t="s">
        <v>484</v>
      </c>
    </row>
    <row r="206" spans="1:2" x14ac:dyDescent="0.35">
      <c r="A206" s="292"/>
      <c r="B206" s="292" t="s">
        <v>485</v>
      </c>
    </row>
    <row r="207" spans="1:2" x14ac:dyDescent="0.35">
      <c r="A207" s="292"/>
      <c r="B207" s="292" t="s">
        <v>486</v>
      </c>
    </row>
    <row r="208" spans="1:2" x14ac:dyDescent="0.35">
      <c r="A208" s="292"/>
      <c r="B208" s="292" t="s">
        <v>487</v>
      </c>
    </row>
    <row r="209" spans="1:2" x14ac:dyDescent="0.35">
      <c r="A209" s="292"/>
      <c r="B209" s="292" t="s">
        <v>488</v>
      </c>
    </row>
    <row r="210" spans="1:2" x14ac:dyDescent="0.35">
      <c r="A210" s="292"/>
      <c r="B210" s="292" t="s">
        <v>489</v>
      </c>
    </row>
    <row r="211" spans="1:2" x14ac:dyDescent="0.35">
      <c r="A211" s="292"/>
      <c r="B211" s="292" t="s">
        <v>490</v>
      </c>
    </row>
    <row r="212" spans="1:2" x14ac:dyDescent="0.35">
      <c r="A212" s="292"/>
      <c r="B212" s="292" t="s">
        <v>491</v>
      </c>
    </row>
    <row r="213" spans="1:2" x14ac:dyDescent="0.35">
      <c r="A213" s="292"/>
      <c r="B213" s="292" t="s">
        <v>492</v>
      </c>
    </row>
    <row r="214" spans="1:2" x14ac:dyDescent="0.35">
      <c r="A214" s="292"/>
      <c r="B214" s="292" t="s">
        <v>493</v>
      </c>
    </row>
    <row r="215" spans="1:2" x14ac:dyDescent="0.35">
      <c r="A215" s="292"/>
      <c r="B215" s="292"/>
    </row>
    <row r="216" spans="1:2" x14ac:dyDescent="0.35">
      <c r="A216" s="292" t="s">
        <v>494</v>
      </c>
      <c r="B216" s="290" t="s">
        <v>248</v>
      </c>
    </row>
    <row r="217" spans="1:2" x14ac:dyDescent="0.35">
      <c r="A217" s="292" t="s">
        <v>495</v>
      </c>
      <c r="B217" s="292" t="s">
        <v>496</v>
      </c>
    </row>
    <row r="218" spans="1:2" x14ac:dyDescent="0.35">
      <c r="A218" s="292"/>
      <c r="B218" s="292" t="s">
        <v>497</v>
      </c>
    </row>
    <row r="219" spans="1:2" x14ac:dyDescent="0.35">
      <c r="A219" s="292"/>
      <c r="B219" s="292" t="s">
        <v>498</v>
      </c>
    </row>
    <row r="220" spans="1:2" x14ac:dyDescent="0.35">
      <c r="A220" s="292"/>
      <c r="B220" s="292"/>
    </row>
    <row r="221" spans="1:2" x14ac:dyDescent="0.35">
      <c r="A221" s="292" t="s">
        <v>499</v>
      </c>
      <c r="B221" s="292" t="s">
        <v>500</v>
      </c>
    </row>
    <row r="222" spans="1:2" x14ac:dyDescent="0.35">
      <c r="A222" s="292" t="s">
        <v>501</v>
      </c>
      <c r="B222" s="292" t="s">
        <v>502</v>
      </c>
    </row>
    <row r="223" spans="1:2" x14ac:dyDescent="0.35">
      <c r="A223" s="292"/>
      <c r="B223" s="292" t="s">
        <v>436</v>
      </c>
    </row>
    <row r="224" spans="1:2" x14ac:dyDescent="0.35">
      <c r="A224" s="292"/>
      <c r="B224" s="292"/>
    </row>
    <row r="225" spans="1:2" x14ac:dyDescent="0.35">
      <c r="A225" s="292" t="s">
        <v>503</v>
      </c>
      <c r="B225" s="292" t="s">
        <v>301</v>
      </c>
    </row>
    <row r="226" spans="1:2" x14ac:dyDescent="0.35">
      <c r="A226" s="292" t="s">
        <v>504</v>
      </c>
      <c r="B226" s="292" t="s">
        <v>505</v>
      </c>
    </row>
    <row r="227" spans="1:2" x14ac:dyDescent="0.35">
      <c r="B227" s="292" t="s">
        <v>506</v>
      </c>
    </row>
    <row r="228" spans="1:2" x14ac:dyDescent="0.35">
      <c r="A228" s="292"/>
      <c r="B228" s="290" t="s">
        <v>507</v>
      </c>
    </row>
    <row r="229" spans="1:2" x14ac:dyDescent="0.35">
      <c r="A229" s="292"/>
      <c r="B229" s="290" t="s">
        <v>508</v>
      </c>
    </row>
    <row r="230" spans="1:2" x14ac:dyDescent="0.35">
      <c r="A230" s="292"/>
      <c r="B230" s="292"/>
    </row>
    <row r="231" spans="1:2" x14ac:dyDescent="0.35">
      <c r="A231" s="292" t="s">
        <v>503</v>
      </c>
      <c r="B231" s="292" t="s">
        <v>302</v>
      </c>
    </row>
    <row r="232" spans="1:2" x14ac:dyDescent="0.35">
      <c r="A232" s="292" t="s">
        <v>509</v>
      </c>
      <c r="B232" s="292" t="s">
        <v>510</v>
      </c>
    </row>
    <row r="233" spans="1:2" x14ac:dyDescent="0.35">
      <c r="B233" s="292" t="s">
        <v>511</v>
      </c>
    </row>
    <row r="234" spans="1:2" x14ac:dyDescent="0.35">
      <c r="A234" s="292"/>
      <c r="B234" s="292" t="s">
        <v>512</v>
      </c>
    </row>
    <row r="235" spans="1:2" x14ac:dyDescent="0.35">
      <c r="A235" s="292"/>
      <c r="B235" s="292" t="s">
        <v>513</v>
      </c>
    </row>
    <row r="236" spans="1:2" x14ac:dyDescent="0.35">
      <c r="A236" s="292"/>
      <c r="B236" s="292" t="s">
        <v>514</v>
      </c>
    </row>
    <row r="237" spans="1:2" x14ac:dyDescent="0.35">
      <c r="A237" s="292"/>
      <c r="B237" s="292" t="s">
        <v>515</v>
      </c>
    </row>
    <row r="238" spans="1:2" x14ac:dyDescent="0.35">
      <c r="A238" s="292"/>
      <c r="B238" s="292" t="s">
        <v>516</v>
      </c>
    </row>
    <row r="239" spans="1:2" x14ac:dyDescent="0.35">
      <c r="A239" s="292"/>
      <c r="B239" s="292" t="s">
        <v>517</v>
      </c>
    </row>
    <row r="240" spans="1:2" x14ac:dyDescent="0.35">
      <c r="A240" s="292"/>
      <c r="B240" s="292" t="s">
        <v>518</v>
      </c>
    </row>
    <row r="241" spans="1:2" x14ac:dyDescent="0.35">
      <c r="A241" s="292"/>
      <c r="B241" s="292" t="s">
        <v>519</v>
      </c>
    </row>
    <row r="242" spans="1:2" x14ac:dyDescent="0.35">
      <c r="A242" s="292"/>
      <c r="B242" s="292" t="s">
        <v>520</v>
      </c>
    </row>
    <row r="243" spans="1:2" x14ac:dyDescent="0.35">
      <c r="A243" s="292"/>
      <c r="B243" s="292" t="s">
        <v>521</v>
      </c>
    </row>
    <row r="244" spans="1:2" x14ac:dyDescent="0.35">
      <c r="A244" s="292"/>
      <c r="B244" s="292" t="s">
        <v>522</v>
      </c>
    </row>
    <row r="245" spans="1:2" x14ac:dyDescent="0.35">
      <c r="A245" s="292"/>
      <c r="B245" s="292" t="s">
        <v>523</v>
      </c>
    </row>
    <row r="246" spans="1:2" x14ac:dyDescent="0.35">
      <c r="A246" s="292"/>
      <c r="B246" s="292" t="s">
        <v>524</v>
      </c>
    </row>
    <row r="247" spans="1:2" x14ac:dyDescent="0.35">
      <c r="A247" s="292"/>
      <c r="B247" s="292" t="s">
        <v>525</v>
      </c>
    </row>
    <row r="248" spans="1:2" x14ac:dyDescent="0.35">
      <c r="A248" s="292"/>
      <c r="B248" s="292" t="s">
        <v>526</v>
      </c>
    </row>
    <row r="249" spans="1:2" x14ac:dyDescent="0.35">
      <c r="A249" s="292"/>
      <c r="B249" s="292" t="s">
        <v>527</v>
      </c>
    </row>
    <row r="250" spans="1:2" x14ac:dyDescent="0.35">
      <c r="A250" s="292"/>
      <c r="B250" s="292" t="s">
        <v>528</v>
      </c>
    </row>
    <row r="251" spans="1:2" x14ac:dyDescent="0.35">
      <c r="A251" s="292"/>
      <c r="B251" s="292" t="s">
        <v>529</v>
      </c>
    </row>
    <row r="252" spans="1:2" x14ac:dyDescent="0.35">
      <c r="A252" s="292"/>
      <c r="B252" s="292" t="s">
        <v>530</v>
      </c>
    </row>
    <row r="253" spans="1:2" x14ac:dyDescent="0.35">
      <c r="A253" s="292"/>
      <c r="B253" s="292" t="s">
        <v>531</v>
      </c>
    </row>
    <row r="254" spans="1:2" x14ac:dyDescent="0.35">
      <c r="A254" s="292"/>
      <c r="B254" s="292" t="s">
        <v>532</v>
      </c>
    </row>
    <row r="255" spans="1:2" x14ac:dyDescent="0.35">
      <c r="A255" s="292"/>
      <c r="B255" s="292" t="s">
        <v>533</v>
      </c>
    </row>
    <row r="256" spans="1:2" x14ac:dyDescent="0.35">
      <c r="A256" s="292"/>
      <c r="B256" s="292" t="s">
        <v>534</v>
      </c>
    </row>
    <row r="257" spans="1:2" x14ac:dyDescent="0.35">
      <c r="A257" s="292"/>
      <c r="B257" s="292" t="s">
        <v>535</v>
      </c>
    </row>
    <row r="258" spans="1:2" x14ac:dyDescent="0.35">
      <c r="A258" s="292"/>
      <c r="B258" s="292" t="s">
        <v>536</v>
      </c>
    </row>
    <row r="259" spans="1:2" x14ac:dyDescent="0.35">
      <c r="A259" s="292"/>
      <c r="B259" s="292" t="s">
        <v>537</v>
      </c>
    </row>
    <row r="260" spans="1:2" x14ac:dyDescent="0.35">
      <c r="A260" s="292"/>
      <c r="B260" s="292" t="s">
        <v>538</v>
      </c>
    </row>
    <row r="261" spans="1:2" x14ac:dyDescent="0.35">
      <c r="A261" s="292"/>
      <c r="B261" s="292" t="s">
        <v>539</v>
      </c>
    </row>
    <row r="262" spans="1:2" x14ac:dyDescent="0.35">
      <c r="A262" s="292"/>
      <c r="B262" s="292" t="s">
        <v>540</v>
      </c>
    </row>
    <row r="263" spans="1:2" x14ac:dyDescent="0.35">
      <c r="A263" s="292"/>
      <c r="B263" s="292" t="s">
        <v>541</v>
      </c>
    </row>
    <row r="264" spans="1:2" x14ac:dyDescent="0.35">
      <c r="A264" s="292"/>
      <c r="B264" s="292" t="s">
        <v>542</v>
      </c>
    </row>
    <row r="265" spans="1:2" x14ac:dyDescent="0.35">
      <c r="A265" s="292"/>
      <c r="B265" s="292" t="s">
        <v>543</v>
      </c>
    </row>
    <row r="266" spans="1:2" x14ac:dyDescent="0.35">
      <c r="A266" s="292"/>
      <c r="B266" s="292" t="s">
        <v>544</v>
      </c>
    </row>
    <row r="267" spans="1:2" x14ac:dyDescent="0.35">
      <c r="A267" s="292"/>
      <c r="B267" s="292" t="s">
        <v>545</v>
      </c>
    </row>
    <row r="268" spans="1:2" x14ac:dyDescent="0.35">
      <c r="A268" s="292"/>
      <c r="B268" s="292" t="s">
        <v>546</v>
      </c>
    </row>
    <row r="269" spans="1:2" x14ac:dyDescent="0.35">
      <c r="A269" s="292"/>
      <c r="B269" s="292" t="s">
        <v>547</v>
      </c>
    </row>
    <row r="270" spans="1:2" x14ac:dyDescent="0.35">
      <c r="A270" s="292"/>
      <c r="B270" s="292" t="s">
        <v>364</v>
      </c>
    </row>
    <row r="271" spans="1:2" x14ac:dyDescent="0.35">
      <c r="A271" s="292"/>
      <c r="B271" s="292" t="s">
        <v>548</v>
      </c>
    </row>
    <row r="272" spans="1:2" x14ac:dyDescent="0.35">
      <c r="A272" s="292"/>
      <c r="B272" s="292" t="s">
        <v>549</v>
      </c>
    </row>
    <row r="273" spans="1:2" x14ac:dyDescent="0.35">
      <c r="A273" s="292"/>
      <c r="B273" s="292" t="s">
        <v>550</v>
      </c>
    </row>
    <row r="274" spans="1:2" x14ac:dyDescent="0.35">
      <c r="A274" s="292"/>
      <c r="B274" s="292" t="s">
        <v>551</v>
      </c>
    </row>
    <row r="275" spans="1:2" x14ac:dyDescent="0.35">
      <c r="A275" s="292"/>
      <c r="B275" s="292" t="s">
        <v>552</v>
      </c>
    </row>
    <row r="276" spans="1:2" x14ac:dyDescent="0.35">
      <c r="A276" s="292"/>
      <c r="B276" s="292" t="s">
        <v>553</v>
      </c>
    </row>
    <row r="277" spans="1:2" x14ac:dyDescent="0.35">
      <c r="A277" s="292"/>
      <c r="B277" s="292" t="s">
        <v>554</v>
      </c>
    </row>
    <row r="278" spans="1:2" x14ac:dyDescent="0.35">
      <c r="A278" s="292"/>
      <c r="B278" s="292" t="s">
        <v>367</v>
      </c>
    </row>
    <row r="279" spans="1:2" x14ac:dyDescent="0.35">
      <c r="A279" s="292"/>
      <c r="B279" s="292" t="s">
        <v>555</v>
      </c>
    </row>
    <row r="280" spans="1:2" x14ac:dyDescent="0.35">
      <c r="A280" s="292"/>
      <c r="B280" s="292" t="s">
        <v>556</v>
      </c>
    </row>
    <row r="281" spans="1:2" x14ac:dyDescent="0.35">
      <c r="A281" s="292"/>
      <c r="B281" s="292"/>
    </row>
    <row r="282" spans="1:2" x14ac:dyDescent="0.35">
      <c r="A282" s="292" t="s">
        <v>557</v>
      </c>
      <c r="B282" s="290" t="s">
        <v>248</v>
      </c>
    </row>
    <row r="283" spans="1:2" x14ac:dyDescent="0.35">
      <c r="A283" s="292"/>
      <c r="B283" s="292" t="s">
        <v>558</v>
      </c>
    </row>
    <row r="284" spans="1:2" x14ac:dyDescent="0.35">
      <c r="A284" s="292"/>
      <c r="B284" s="292" t="s">
        <v>559</v>
      </c>
    </row>
    <row r="285" spans="1:2" x14ac:dyDescent="0.35">
      <c r="A285" s="292"/>
      <c r="B285" s="292" t="s">
        <v>560</v>
      </c>
    </row>
    <row r="286" spans="1:2" x14ac:dyDescent="0.35">
      <c r="A286" s="292"/>
      <c r="B286" s="292"/>
    </row>
  </sheetData>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tabColor rgb="FFFF0000"/>
  </sheetPr>
  <dimension ref="A1:EF13"/>
  <sheetViews>
    <sheetView topLeftCell="DS1" workbookViewId="0">
      <selection activeCell="EC37" sqref="EC37"/>
    </sheetView>
  </sheetViews>
  <sheetFormatPr defaultRowHeight="12.5" x14ac:dyDescent="0.25"/>
  <cols>
    <col min="1" max="1" width="10" bestFit="1" customWidth="1"/>
    <col min="2" max="2" width="5.7265625" bestFit="1" customWidth="1"/>
    <col min="3" max="3" width="7.1796875" bestFit="1" customWidth="1"/>
    <col min="4" max="4" width="8.453125" bestFit="1" customWidth="1"/>
    <col min="5" max="5" width="8.7265625" bestFit="1" customWidth="1"/>
    <col min="6" max="6" width="3.54296875" bestFit="1" customWidth="1"/>
    <col min="7" max="7" width="6.7265625" bestFit="1" customWidth="1"/>
    <col min="8" max="8" width="29.26953125" bestFit="1" customWidth="1"/>
    <col min="9" max="9" width="10" bestFit="1" customWidth="1"/>
    <col min="10" max="10" width="24.1796875" bestFit="1" customWidth="1"/>
    <col min="11" max="11" width="23.26953125" bestFit="1" customWidth="1"/>
    <col min="12" max="12" width="4.26953125" bestFit="1" customWidth="1"/>
    <col min="13" max="13" width="6.81640625" bestFit="1" customWidth="1"/>
    <col min="14" max="14" width="7.26953125" bestFit="1" customWidth="1"/>
    <col min="15" max="15" width="11.54296875" bestFit="1" customWidth="1"/>
    <col min="16" max="16" width="10.26953125" bestFit="1" customWidth="1"/>
    <col min="17" max="17" width="9.81640625" bestFit="1" customWidth="1"/>
    <col min="18" max="18" width="2.26953125" bestFit="1" customWidth="1"/>
    <col min="19" max="19" width="2" bestFit="1" customWidth="1"/>
    <col min="20" max="20" width="2.26953125" bestFit="1" customWidth="1"/>
    <col min="21" max="21" width="3.7265625" bestFit="1" customWidth="1"/>
    <col min="22" max="22" width="10.81640625" bestFit="1" customWidth="1"/>
    <col min="23" max="23" width="4.26953125" bestFit="1" customWidth="1"/>
    <col min="24" max="24" width="8.453125" bestFit="1" customWidth="1"/>
    <col min="25" max="25" width="4.81640625" bestFit="1" customWidth="1"/>
    <col min="26" max="26" width="11.453125" bestFit="1" customWidth="1"/>
    <col min="27" max="27" width="11.26953125" bestFit="1" customWidth="1"/>
    <col min="28" max="28" width="9.81640625" bestFit="1" customWidth="1"/>
    <col min="29" max="29" width="11.81640625" bestFit="1" customWidth="1"/>
    <col min="30" max="34" width="4.7265625" bestFit="1" customWidth="1"/>
    <col min="35" max="35" width="10.54296875" bestFit="1" customWidth="1"/>
    <col min="36" max="36" width="11.81640625" bestFit="1" customWidth="1"/>
    <col min="37" max="37" width="12.7265625" bestFit="1" customWidth="1"/>
    <col min="38" max="38" width="11.54296875" bestFit="1" customWidth="1"/>
    <col min="39" max="39" width="7.54296875" bestFit="1" customWidth="1"/>
    <col min="40" max="40" width="19.453125" bestFit="1" customWidth="1"/>
    <col min="41" max="41" width="18.81640625" bestFit="1" customWidth="1"/>
    <col min="42" max="42" width="21.453125" bestFit="1" customWidth="1"/>
    <col min="43" max="43" width="20.7265625" bestFit="1" customWidth="1"/>
    <col min="44" max="44" width="11.26953125" bestFit="1" customWidth="1"/>
    <col min="45" max="45" width="2.81640625" bestFit="1" customWidth="1"/>
    <col min="46" max="52" width="3" bestFit="1" customWidth="1"/>
    <col min="53" max="53" width="12.81640625" bestFit="1" customWidth="1"/>
    <col min="54" max="54" width="11.26953125" bestFit="1" customWidth="1"/>
    <col min="55" max="55" width="8.1796875" bestFit="1" customWidth="1"/>
    <col min="56" max="56" width="12.54296875" bestFit="1" customWidth="1"/>
    <col min="57" max="57" width="8" bestFit="1" customWidth="1"/>
    <col min="58" max="58" width="7.81640625" bestFit="1" customWidth="1"/>
    <col min="60" max="60" width="11" bestFit="1" customWidth="1"/>
    <col min="61" max="61" width="7" bestFit="1" customWidth="1"/>
    <col min="62" max="62" width="6.26953125" bestFit="1" customWidth="1"/>
    <col min="63" max="63" width="12.1796875" bestFit="1" customWidth="1"/>
    <col min="64" max="64" width="5" bestFit="1" customWidth="1"/>
    <col min="65" max="66" width="7.1796875" bestFit="1" customWidth="1"/>
    <col min="67" max="67" width="6.453125" bestFit="1" customWidth="1"/>
    <col min="68" max="68" width="12" bestFit="1" customWidth="1"/>
    <col min="69" max="69" width="16.26953125" bestFit="1" customWidth="1"/>
    <col min="70" max="70" width="4.81640625" bestFit="1" customWidth="1"/>
    <col min="71" max="71" width="9" bestFit="1" customWidth="1"/>
    <col min="72" max="72" width="11.453125" bestFit="1" customWidth="1"/>
    <col min="73" max="73" width="4.81640625" bestFit="1" customWidth="1"/>
    <col min="74" max="74" width="9" bestFit="1" customWidth="1"/>
    <col min="76" max="77" width="11.26953125" bestFit="1" customWidth="1"/>
    <col min="79" max="80" width="11.26953125" bestFit="1" customWidth="1"/>
    <col min="82" max="84" width="11.7265625" bestFit="1" customWidth="1"/>
    <col min="86" max="87" width="11.453125" bestFit="1" customWidth="1"/>
    <col min="88" max="93" width="8.453125" bestFit="1" customWidth="1"/>
    <col min="94" max="94" width="9" bestFit="1" customWidth="1"/>
    <col min="95" max="95" width="6.81640625" bestFit="1" customWidth="1"/>
    <col min="96" max="96" width="8.54296875" bestFit="1" customWidth="1"/>
    <col min="97" max="98" width="11.7265625" bestFit="1" customWidth="1"/>
    <col min="99" max="100" width="12" bestFit="1" customWidth="1"/>
    <col min="101" max="101" width="8.7265625" bestFit="1" customWidth="1"/>
    <col min="102" max="102" width="14.26953125" bestFit="1" customWidth="1"/>
    <col min="103" max="104" width="16.1796875" bestFit="1" customWidth="1"/>
    <col min="105" max="105" width="14.54296875" bestFit="1" customWidth="1"/>
    <col min="106" max="106" width="16.26953125" bestFit="1" customWidth="1"/>
    <col min="107" max="107" width="12.81640625" bestFit="1" customWidth="1"/>
    <col min="108" max="108" width="12.7265625" bestFit="1" customWidth="1"/>
    <col min="109" max="109" width="16.54296875" bestFit="1" customWidth="1"/>
    <col min="110" max="110" width="23.453125" bestFit="1" customWidth="1"/>
    <col min="111" max="111" width="16.1796875" bestFit="1" customWidth="1"/>
    <col min="112" max="112" width="11.54296875" bestFit="1" customWidth="1"/>
    <col min="113" max="113" width="12.54296875" bestFit="1" customWidth="1"/>
    <col min="114" max="114" width="11.54296875" bestFit="1" customWidth="1"/>
    <col min="115" max="115" width="12.54296875" bestFit="1" customWidth="1"/>
    <col min="116" max="116" width="11.54296875" bestFit="1" customWidth="1"/>
    <col min="117" max="117" width="12.54296875" bestFit="1" customWidth="1"/>
    <col min="118" max="120" width="11.453125" bestFit="1" customWidth="1"/>
    <col min="121" max="123" width="11" bestFit="1" customWidth="1"/>
    <col min="124" max="126" width="15" bestFit="1" customWidth="1"/>
    <col min="127" max="127" width="11.26953125" bestFit="1" customWidth="1"/>
    <col min="128" max="128" width="11.1796875" bestFit="1" customWidth="1"/>
    <col min="129" max="129" width="11.453125" bestFit="1" customWidth="1"/>
    <col min="130" max="130" width="12.81640625" bestFit="1" customWidth="1"/>
    <col min="132" max="132" width="23.54296875" bestFit="1" customWidth="1"/>
    <col min="134" max="134" width="10.81640625" bestFit="1" customWidth="1"/>
    <col min="135" max="135" width="9.7265625" bestFit="1" customWidth="1"/>
    <col min="136" max="136" width="10.7265625" customWidth="1"/>
  </cols>
  <sheetData>
    <row r="1" spans="1:136" ht="38" thickBot="1" x14ac:dyDescent="0.45">
      <c r="A1" s="536" t="s">
        <v>594</v>
      </c>
      <c r="B1" s="538" t="s">
        <v>595</v>
      </c>
      <c r="C1" s="538" t="s">
        <v>596</v>
      </c>
      <c r="D1" s="522" t="s">
        <v>597</v>
      </c>
      <c r="E1" s="523" t="s">
        <v>598</v>
      </c>
      <c r="F1" s="521" t="s">
        <v>599</v>
      </c>
      <c r="G1" s="521" t="s">
        <v>600</v>
      </c>
      <c r="H1" s="522" t="s">
        <v>601</v>
      </c>
      <c r="I1" s="537" t="s">
        <v>594</v>
      </c>
      <c r="J1" s="522" t="s">
        <v>602</v>
      </c>
      <c r="K1" s="522" t="s">
        <v>603</v>
      </c>
      <c r="L1" s="522" t="s">
        <v>604</v>
      </c>
      <c r="M1" s="522" t="s">
        <v>605</v>
      </c>
      <c r="N1" s="522" t="s">
        <v>606</v>
      </c>
      <c r="O1" s="522" t="s">
        <v>607</v>
      </c>
      <c r="P1" s="522" t="s">
        <v>608</v>
      </c>
      <c r="Q1" s="522" t="s">
        <v>609</v>
      </c>
      <c r="R1" s="522" t="s">
        <v>610</v>
      </c>
      <c r="S1" s="522" t="s">
        <v>611</v>
      </c>
      <c r="T1" s="522" t="s">
        <v>612</v>
      </c>
      <c r="U1" s="522" t="s">
        <v>613</v>
      </c>
      <c r="V1" s="522" t="s">
        <v>614</v>
      </c>
      <c r="W1" s="522" t="s">
        <v>615</v>
      </c>
      <c r="X1" s="522" t="s">
        <v>616</v>
      </c>
      <c r="Y1" s="522" t="s">
        <v>617</v>
      </c>
      <c r="Z1" s="522" t="s">
        <v>618</v>
      </c>
      <c r="AA1" s="522" t="s">
        <v>19</v>
      </c>
      <c r="AB1" s="522" t="s">
        <v>120</v>
      </c>
      <c r="AC1" s="524" t="s">
        <v>619</v>
      </c>
      <c r="AD1" s="525">
        <v>0.3</v>
      </c>
      <c r="AE1" s="525">
        <v>0.4</v>
      </c>
      <c r="AF1" s="525">
        <v>0.5</v>
      </c>
      <c r="AG1" s="525">
        <v>0.6</v>
      </c>
      <c r="AH1" s="525">
        <v>0.8</v>
      </c>
      <c r="AI1" s="526" t="s">
        <v>620</v>
      </c>
      <c r="AJ1" s="524" t="s">
        <v>619</v>
      </c>
      <c r="AK1" s="527" t="s">
        <v>621</v>
      </c>
      <c r="AL1" s="527" t="s">
        <v>622</v>
      </c>
      <c r="AM1" s="527" t="s">
        <v>623</v>
      </c>
      <c r="AN1" s="523" t="s">
        <v>624</v>
      </c>
      <c r="AO1" s="523" t="s">
        <v>625</v>
      </c>
      <c r="AP1" s="523" t="s">
        <v>626</v>
      </c>
      <c r="AQ1" s="523" t="s">
        <v>627</v>
      </c>
      <c r="AR1" s="532" t="s">
        <v>628</v>
      </c>
      <c r="AS1" s="533" t="s">
        <v>629</v>
      </c>
      <c r="AT1" s="533" t="s">
        <v>630</v>
      </c>
      <c r="AU1" s="533" t="s">
        <v>631</v>
      </c>
      <c r="AV1" s="534" t="s">
        <v>632</v>
      </c>
      <c r="AW1" s="534" t="s">
        <v>633</v>
      </c>
      <c r="AX1" s="534" t="s">
        <v>634</v>
      </c>
      <c r="AY1" s="534" t="s">
        <v>635</v>
      </c>
      <c r="AZ1" s="534" t="s">
        <v>636</v>
      </c>
      <c r="BA1" s="540" t="s">
        <v>637</v>
      </c>
      <c r="BB1" s="532" t="s">
        <v>628</v>
      </c>
      <c r="BC1" s="528" t="s">
        <v>638</v>
      </c>
      <c r="BD1" s="528" t="s">
        <v>639</v>
      </c>
      <c r="BE1" s="528" t="s">
        <v>640</v>
      </c>
      <c r="BF1" s="528" t="s">
        <v>641</v>
      </c>
      <c r="BG1" s="528" t="s">
        <v>642</v>
      </c>
      <c r="BH1" s="528" t="s">
        <v>643</v>
      </c>
      <c r="BI1" s="528" t="s">
        <v>644</v>
      </c>
      <c r="BJ1" s="528" t="s">
        <v>645</v>
      </c>
      <c r="BK1" s="528" t="s">
        <v>646</v>
      </c>
      <c r="BL1" s="528" t="s">
        <v>647</v>
      </c>
      <c r="BM1" s="528" t="s">
        <v>648</v>
      </c>
      <c r="BN1" s="528" t="s">
        <v>649</v>
      </c>
      <c r="BO1" s="528" t="s">
        <v>25</v>
      </c>
      <c r="BP1" s="529" t="s">
        <v>638</v>
      </c>
      <c r="BQ1" s="530" t="s">
        <v>650</v>
      </c>
      <c r="BR1" s="530" t="s">
        <v>651</v>
      </c>
      <c r="BS1" s="530" t="s">
        <v>652</v>
      </c>
      <c r="BT1" s="530" t="s">
        <v>653</v>
      </c>
      <c r="BU1" s="530" t="s">
        <v>654</v>
      </c>
      <c r="BV1" s="530" t="s">
        <v>655</v>
      </c>
      <c r="BW1" s="530" t="s">
        <v>656</v>
      </c>
      <c r="BX1" s="530" t="s">
        <v>657</v>
      </c>
      <c r="BY1" s="530" t="s">
        <v>658</v>
      </c>
      <c r="BZ1" s="530" t="s">
        <v>659</v>
      </c>
      <c r="CA1" s="530" t="s">
        <v>660</v>
      </c>
      <c r="CB1" s="530" t="s">
        <v>661</v>
      </c>
      <c r="CC1" s="530" t="s">
        <v>662</v>
      </c>
      <c r="CD1" s="530" t="s">
        <v>663</v>
      </c>
      <c r="CE1" s="530" t="s">
        <v>664</v>
      </c>
      <c r="CF1" s="530" t="s">
        <v>6</v>
      </c>
      <c r="CG1" s="530" t="s">
        <v>665</v>
      </c>
      <c r="CH1" s="530" t="s">
        <v>666</v>
      </c>
      <c r="CI1" s="530" t="s">
        <v>667</v>
      </c>
      <c r="CJ1" s="530" t="s">
        <v>668</v>
      </c>
      <c r="CK1" s="530" t="s">
        <v>669</v>
      </c>
      <c r="CL1" s="539" t="s">
        <v>670</v>
      </c>
      <c r="CM1" s="530" t="s">
        <v>671</v>
      </c>
      <c r="CN1" s="530" t="s">
        <v>672</v>
      </c>
      <c r="CO1" s="530" t="s">
        <v>673</v>
      </c>
      <c r="CP1" s="530" t="s">
        <v>674</v>
      </c>
      <c r="CQ1" s="530" t="s">
        <v>675</v>
      </c>
      <c r="CR1" s="530" t="s">
        <v>676</v>
      </c>
      <c r="CS1" s="530" t="s">
        <v>677</v>
      </c>
      <c r="CT1" s="530" t="s">
        <v>678</v>
      </c>
      <c r="CU1" s="530" t="s">
        <v>679</v>
      </c>
      <c r="CV1" s="530" t="s">
        <v>680</v>
      </c>
      <c r="CW1" s="530" t="s">
        <v>681</v>
      </c>
      <c r="CX1" s="530" t="s">
        <v>682</v>
      </c>
      <c r="CY1" s="530" t="s">
        <v>683</v>
      </c>
      <c r="CZ1" s="530" t="s">
        <v>684</v>
      </c>
      <c r="DA1" s="530" t="s">
        <v>685</v>
      </c>
      <c r="DB1" s="530" t="s">
        <v>650</v>
      </c>
      <c r="DC1" s="531" t="s">
        <v>686</v>
      </c>
      <c r="DD1" s="527" t="s">
        <v>687</v>
      </c>
      <c r="DE1" s="527" t="s">
        <v>688</v>
      </c>
      <c r="DF1" s="527" t="s">
        <v>689</v>
      </c>
      <c r="DG1" s="527" t="s">
        <v>690</v>
      </c>
      <c r="DH1" s="527" t="s">
        <v>691</v>
      </c>
      <c r="DI1" s="535" t="s">
        <v>692</v>
      </c>
      <c r="DJ1" s="527" t="s">
        <v>693</v>
      </c>
      <c r="DK1" s="535" t="s">
        <v>694</v>
      </c>
      <c r="DL1" s="527" t="s">
        <v>695</v>
      </c>
      <c r="DM1" s="535" t="s">
        <v>696</v>
      </c>
      <c r="DN1" s="527" t="s">
        <v>697</v>
      </c>
      <c r="DO1" s="527" t="s">
        <v>698</v>
      </c>
      <c r="DP1" s="527" t="s">
        <v>699</v>
      </c>
      <c r="DQ1" s="527" t="s">
        <v>700</v>
      </c>
      <c r="DR1" s="527" t="s">
        <v>701</v>
      </c>
      <c r="DS1" s="527" t="s">
        <v>702</v>
      </c>
      <c r="DT1" s="527" t="s">
        <v>703</v>
      </c>
      <c r="DU1" s="527" t="s">
        <v>704</v>
      </c>
      <c r="DV1" s="527" t="s">
        <v>705</v>
      </c>
      <c r="DW1" s="527" t="s">
        <v>706</v>
      </c>
      <c r="DX1" s="527" t="s">
        <v>707</v>
      </c>
      <c r="DY1" s="527" t="s">
        <v>708</v>
      </c>
      <c r="DZ1" s="531" t="s">
        <v>686</v>
      </c>
      <c r="EB1" s="622"/>
      <c r="EC1" s="621"/>
      <c r="ED1" s="603" t="s">
        <v>60</v>
      </c>
      <c r="EE1" s="602" t="s">
        <v>59</v>
      </c>
      <c r="EF1" s="601" t="s">
        <v>725</v>
      </c>
    </row>
    <row r="2" spans="1:136" ht="14.5" x14ac:dyDescent="0.35">
      <c r="A2" s="536"/>
      <c r="B2" s="520" t="s">
        <v>716</v>
      </c>
      <c r="C2" s="520" t="s">
        <v>716</v>
      </c>
      <c r="D2" s="520" t="s">
        <v>716</v>
      </c>
      <c r="E2" s="520" t="s">
        <v>716</v>
      </c>
      <c r="F2" s="520" t="s">
        <v>716</v>
      </c>
      <c r="G2" s="520" t="s">
        <v>716</v>
      </c>
      <c r="H2" s="520" t="e">
        <f>#REF!</f>
        <v>#REF!</v>
      </c>
      <c r="I2" s="537"/>
      <c r="J2" s="541" t="e">
        <f>#REF!</f>
        <v>#REF!</v>
      </c>
      <c r="K2" s="541" t="e">
        <f>#REF!</f>
        <v>#REF!</v>
      </c>
      <c r="L2" s="520" t="s">
        <v>716</v>
      </c>
      <c r="M2" s="520" t="s">
        <v>716</v>
      </c>
      <c r="N2" s="520" t="s">
        <v>716</v>
      </c>
      <c r="O2" s="520" t="s">
        <v>716</v>
      </c>
      <c r="P2" s="520" t="s">
        <v>716</v>
      </c>
      <c r="Q2" s="520" t="s">
        <v>716</v>
      </c>
      <c r="R2" s="520" t="e">
        <f>IF(SUM(#REF!)&gt;0,"S","")</f>
        <v>#REF!</v>
      </c>
      <c r="S2" s="520" t="e">
        <f>IF(SUM(#REF!)&gt;0,"T","")</f>
        <v>#REF!</v>
      </c>
      <c r="T2" s="520" t="e">
        <f>IF(SUM(#REF!)&gt;0,"P","")</f>
        <v>#REF!</v>
      </c>
      <c r="U2" s="520" t="e">
        <f>IF(SUM(#REF!)&gt;0,"MF","")</f>
        <v>#REF!</v>
      </c>
      <c r="V2" s="520" t="s">
        <v>716</v>
      </c>
      <c r="W2" s="520" t="s">
        <v>716</v>
      </c>
      <c r="X2" s="520" t="s">
        <v>716</v>
      </c>
      <c r="Y2" s="520" t="s">
        <v>716</v>
      </c>
      <c r="Z2" s="542" t="e">
        <f>#REF!</f>
        <v>#REF!</v>
      </c>
      <c r="AA2" s="542" t="e">
        <f>#REF!</f>
        <v>#REF!</v>
      </c>
      <c r="AB2" s="542" t="e">
        <f>SUM(Z2:AA2)</f>
        <v>#REF!</v>
      </c>
      <c r="AC2" s="524"/>
      <c r="AD2" s="520" t="s">
        <v>716</v>
      </c>
      <c r="AE2" s="520" t="s">
        <v>716</v>
      </c>
      <c r="AF2" s="520" t="s">
        <v>716</v>
      </c>
      <c r="AG2" s="520" t="s">
        <v>716</v>
      </c>
      <c r="AH2" s="520" t="s">
        <v>716</v>
      </c>
      <c r="AI2" s="520" t="s">
        <v>716</v>
      </c>
      <c r="AJ2" s="524"/>
      <c r="AK2" s="543" t="e">
        <f>#REF!</f>
        <v>#REF!</v>
      </c>
      <c r="AL2" s="543" t="e">
        <f>#REF!</f>
        <v>#REF!</v>
      </c>
      <c r="AM2" s="543" t="e">
        <f>SUM(AK2:AL2)</f>
        <v>#REF!</v>
      </c>
      <c r="AN2" s="520" t="e">
        <f>IF(#REF!+#REF! &gt;0,"Y","N")</f>
        <v>#REF!</v>
      </c>
      <c r="AO2" s="542" t="e">
        <f>#REF! +#REF!</f>
        <v>#REF!</v>
      </c>
      <c r="AP2" s="520" t="e">
        <f>IF(#REF!+#REF!&gt;0,"Y","N")</f>
        <v>#REF!</v>
      </c>
      <c r="AQ2" s="542" t="e">
        <f>#REF!+#REF!</f>
        <v>#REF!</v>
      </c>
      <c r="AR2" s="520"/>
      <c r="AS2" s="520" t="e">
        <f>IF(#REF! &gt;0,#REF!,#REF!)</f>
        <v>#REF!</v>
      </c>
      <c r="AT2" s="520" t="e">
        <f>IF(#REF! &gt;0,#REF!,#REF!)</f>
        <v>#REF!</v>
      </c>
      <c r="AU2" s="520" t="e">
        <f>IF(#REF! &gt;0,#REF!,#REF!)</f>
        <v>#REF!</v>
      </c>
      <c r="AV2" s="520" t="e">
        <f>IF(#REF! &gt;0,#REF!,#REF!)</f>
        <v>#REF!</v>
      </c>
      <c r="AW2" s="520" t="e">
        <f>IF(#REF! &gt;0,#REF!,#REF!)</f>
        <v>#REF!</v>
      </c>
      <c r="AX2" s="520" t="e">
        <f>IF(#REF! &gt;0,#REF!,#REF!)</f>
        <v>#REF!</v>
      </c>
      <c r="AY2" s="520" t="e">
        <f>IF(#REF! &gt;0,#REF!,#REF!)</f>
        <v>#REF!</v>
      </c>
      <c r="AZ2" s="520" t="e">
        <f>IF(#REF! &gt;0,#REF!,#REF!)</f>
        <v>#REF!</v>
      </c>
      <c r="BA2" s="520" t="e">
        <f>SUM(AS2:AZ2)</f>
        <v>#REF!</v>
      </c>
      <c r="BB2" s="532"/>
      <c r="BC2" s="528"/>
      <c r="BD2" s="544" t="e">
        <f>#REF!</f>
        <v>#REF!</v>
      </c>
      <c r="BE2" s="520" t="s">
        <v>716</v>
      </c>
      <c r="BF2" s="520" t="s">
        <v>716</v>
      </c>
      <c r="BG2" s="520" t="s">
        <v>716</v>
      </c>
      <c r="BH2" s="545" t="e">
        <f>'Form 5B'!#REF!</f>
        <v>#REF!</v>
      </c>
      <c r="BI2" s="520" t="s">
        <v>716</v>
      </c>
      <c r="BJ2" s="520" t="s">
        <v>716</v>
      </c>
      <c r="BK2" s="544" t="e">
        <f>#REF!</f>
        <v>#REF!</v>
      </c>
      <c r="BL2" s="520" t="s">
        <v>716</v>
      </c>
      <c r="BM2" s="520" t="s">
        <v>716</v>
      </c>
      <c r="BN2" s="520" t="s">
        <v>716</v>
      </c>
      <c r="BO2" s="520" t="s">
        <v>716</v>
      </c>
      <c r="BP2" s="529"/>
      <c r="BQ2" s="530"/>
      <c r="BR2" s="544" t="e">
        <f>#REF!</f>
        <v>#REF!</v>
      </c>
      <c r="BS2" s="544" t="e">
        <f>#REF!-#REF!</f>
        <v>#REF!</v>
      </c>
      <c r="BT2" s="544" t="e">
        <f>#REF!</f>
        <v>#REF!</v>
      </c>
      <c r="BU2" s="544" t="e">
        <f>#REF!</f>
        <v>#REF!</v>
      </c>
      <c r="BV2" s="544" t="e">
        <f>BT2-BU2</f>
        <v>#REF!</v>
      </c>
      <c r="BW2" s="545" t="e">
        <f>SUM(BX2:BY2)</f>
        <v>#REF!</v>
      </c>
      <c r="BX2" s="545" t="e">
        <f>#REF!</f>
        <v>#REF!</v>
      </c>
      <c r="BY2" s="545" t="e">
        <f>#REF!</f>
        <v>#REF!</v>
      </c>
      <c r="BZ2" s="545" t="e">
        <f>SUM(CA2:CB2)</f>
        <v>#REF!</v>
      </c>
      <c r="CA2" s="545" t="e">
        <f>#REF!</f>
        <v>#REF!</v>
      </c>
      <c r="CB2" s="545" t="e">
        <f>#REF!</f>
        <v>#REF!</v>
      </c>
      <c r="CC2" s="545" t="e">
        <f>SUM(CD2:CE2)</f>
        <v>#REF!</v>
      </c>
      <c r="CD2" s="545" t="e">
        <f>#REF!</f>
        <v>#REF!</v>
      </c>
      <c r="CE2" s="545" t="e">
        <f>#REF!</f>
        <v>#REF!</v>
      </c>
      <c r="CF2" s="547" t="e">
        <f>#REF!</f>
        <v>#REF!</v>
      </c>
      <c r="CG2" s="547" t="e">
        <f>SUM(CH2:CI2)</f>
        <v>#REF!</v>
      </c>
      <c r="CH2" s="547" t="e">
        <f>#REF!</f>
        <v>#REF!</v>
      </c>
      <c r="CI2" s="547" t="e">
        <f>#REF!</f>
        <v>#REF!</v>
      </c>
      <c r="CJ2" s="545" t="e">
        <f>BK2-(CF2+CG2)</f>
        <v>#REF!</v>
      </c>
      <c r="CK2" s="547" t="e">
        <f>BK2/AB2</f>
        <v>#REF!</v>
      </c>
      <c r="CL2" s="520" t="s">
        <v>709</v>
      </c>
      <c r="CM2" s="520" t="s">
        <v>710</v>
      </c>
      <c r="CN2" s="520" t="s">
        <v>711</v>
      </c>
      <c r="CO2" s="520" t="s">
        <v>712</v>
      </c>
      <c r="CP2" s="520" t="s">
        <v>713</v>
      </c>
      <c r="CQ2" s="549" t="s">
        <v>715</v>
      </c>
      <c r="CR2" s="520" t="s">
        <v>714</v>
      </c>
      <c r="CS2" s="546" t="e">
        <f>#REF!</f>
        <v>#REF!</v>
      </c>
      <c r="CT2" s="546" t="e">
        <f>#REF!</f>
        <v>#REF!</v>
      </c>
      <c r="CU2" s="546" t="e">
        <f>#REF!</f>
        <v>#REF!</v>
      </c>
      <c r="CV2" s="546" t="e">
        <f>#REF!</f>
        <v>#REF!</v>
      </c>
      <c r="CW2" s="520" t="e">
        <f>(BD2/BK2)*100</f>
        <v>#REF!</v>
      </c>
      <c r="CX2" s="548" t="e">
        <f>(BK2-BD2)/BD2</f>
        <v>#REF!</v>
      </c>
      <c r="CY2" s="520" t="e">
        <f>(#REF!/#REF!)*100</f>
        <v>#REF!</v>
      </c>
      <c r="CZ2" s="520" t="e">
        <f>(#REF!/#REF!)*100</f>
        <v>#REF!</v>
      </c>
      <c r="DA2" s="520" t="e">
        <f>((#REF!+#REF!)/#REF!)*100</f>
        <v>#REF!</v>
      </c>
      <c r="DB2" s="530"/>
      <c r="DC2" s="531"/>
      <c r="DD2" s="548" t="e">
        <f>BW2/AB2</f>
        <v>#REF!</v>
      </c>
      <c r="DE2" s="520" t="e">
        <f>BW2/#REF!</f>
        <v>#REF!</v>
      </c>
      <c r="DF2" s="520" t="str">
        <f>IF('Form 5B'!F27&gt;0,"Y","N")</f>
        <v>N</v>
      </c>
      <c r="DG2" s="548" t="e">
        <f>#REF!/AB2</f>
        <v>#REF!</v>
      </c>
      <c r="DH2" s="545" t="e">
        <f>#REF!</f>
        <v>#REF!</v>
      </c>
      <c r="DI2" s="545" t="e">
        <f>#REF!</f>
        <v>#REF!</v>
      </c>
      <c r="DJ2" s="547" t="e">
        <f>#REF!</f>
        <v>#REF!</v>
      </c>
      <c r="DK2" s="545" t="e">
        <f>#REF!</f>
        <v>#REF!</v>
      </c>
      <c r="DL2" s="545" t="e">
        <f>#REF!</f>
        <v>#REF!</v>
      </c>
      <c r="DM2" s="545" t="e">
        <f>#REF!</f>
        <v>#REF!</v>
      </c>
      <c r="DN2" s="545" t="e">
        <f>#REF!</f>
        <v>#REF!</v>
      </c>
      <c r="DO2" s="547" t="e">
        <f>#REF!</f>
        <v>#REF!</v>
      </c>
      <c r="DP2" s="547" t="e">
        <f>#REF!</f>
        <v>#REF!</v>
      </c>
      <c r="DQ2" s="545" t="e">
        <f>#REF!</f>
        <v>#REF!</v>
      </c>
      <c r="DR2" s="545" t="e">
        <f>#REF!</f>
        <v>#REF!</v>
      </c>
      <c r="DS2" s="547" t="e">
        <f>#REF!</f>
        <v>#REF!</v>
      </c>
      <c r="DT2" s="545" t="e">
        <f>#REF!</f>
        <v>#REF!</v>
      </c>
      <c r="DU2" s="545" t="e">
        <f>#REF!</f>
        <v>#REF!</v>
      </c>
      <c r="DV2" s="545" t="e">
        <f>#REF!</f>
        <v>#REF!</v>
      </c>
      <c r="DW2" s="520" t="e">
        <f>#REF!</f>
        <v>#REF!</v>
      </c>
      <c r="DX2" s="520" t="e">
        <f>#REF!</f>
        <v>#REF!</v>
      </c>
      <c r="DY2" s="520" t="e">
        <f>#REF!</f>
        <v>#REF!</v>
      </c>
      <c r="DZ2" s="531"/>
      <c r="EB2" s="620" t="s">
        <v>56</v>
      </c>
      <c r="EC2" s="619"/>
      <c r="ED2" s="600" t="e">
        <f>#REF!</f>
        <v>#REF!</v>
      </c>
      <c r="EE2" s="632" t="e">
        <f>#REF!</f>
        <v>#REF!</v>
      </c>
      <c r="EF2" s="640" t="e">
        <f>#REF!</f>
        <v>#REF!</v>
      </c>
    </row>
    <row r="3" spans="1:136" ht="13" x14ac:dyDescent="0.25">
      <c r="EB3" s="612" t="s">
        <v>101</v>
      </c>
      <c r="EC3" s="618"/>
      <c r="ED3" s="626" t="e">
        <f>#REF!</f>
        <v>#REF!</v>
      </c>
      <c r="EE3" s="633" t="e">
        <f>#REF!</f>
        <v>#REF!</v>
      </c>
      <c r="EF3" s="639" t="e">
        <f>#REF!</f>
        <v>#REF!</v>
      </c>
    </row>
    <row r="4" spans="1:136" x14ac:dyDescent="0.25">
      <c r="R4" s="281"/>
      <c r="S4" s="281"/>
      <c r="T4" s="281"/>
      <c r="EB4" s="617" t="s">
        <v>726</v>
      </c>
      <c r="EC4" s="616"/>
      <c r="ED4" s="626" t="e">
        <f>'[1]Form 3b'!F31+'[1]Form 3b'!F32+#REF!+#REF!</f>
        <v>#REF!</v>
      </c>
      <c r="EE4" s="634" t="e">
        <f>#REF!+#REF!</f>
        <v>#REF!</v>
      </c>
      <c r="EF4" s="630" t="e">
        <f>SUM(#REF!:#REF!)</f>
        <v>#REF!</v>
      </c>
    </row>
    <row r="5" spans="1:136" ht="14.5" x14ac:dyDescent="0.35">
      <c r="Q5" s="520"/>
      <c r="R5" s="520"/>
      <c r="S5" s="520"/>
      <c r="T5" s="520"/>
      <c r="U5" s="520"/>
      <c r="AT5" s="281"/>
      <c r="AU5" s="281"/>
      <c r="AV5" s="281"/>
      <c r="AW5" s="281"/>
      <c r="AX5" s="281"/>
      <c r="AY5" s="281"/>
      <c r="AZ5" s="281"/>
      <c r="EB5" s="615" t="s">
        <v>727</v>
      </c>
      <c r="EC5" s="614"/>
      <c r="ED5" s="626" t="e">
        <f>'[1]Form 3b'!F57+'[1]Form 3b'!F67+'[1]Form 3b'!F75+'[1]Form 3b'!F77+#REF!+#REF!+#REF!+#REF!</f>
        <v>#REF!</v>
      </c>
      <c r="EE5" s="634" t="e">
        <f>#REF!+#REF!+#REF!+#REF!</f>
        <v>#REF!</v>
      </c>
      <c r="EF5" s="630" t="e">
        <f>SUM(#REF!,#REF!,#REF!,#REF!)</f>
        <v>#REF!</v>
      </c>
    </row>
    <row r="6" spans="1:136" x14ac:dyDescent="0.25">
      <c r="EB6" s="613" t="s">
        <v>728</v>
      </c>
      <c r="EC6" s="609"/>
      <c r="ED6" s="626" t="e">
        <f>#REF!</f>
        <v>#REF!</v>
      </c>
      <c r="EE6" s="635" t="e">
        <f>#REF!</f>
        <v>#REF!</v>
      </c>
      <c r="EF6" s="638" t="e">
        <f>#REF!</f>
        <v>#REF!</v>
      </c>
    </row>
    <row r="7" spans="1:136" x14ac:dyDescent="0.25">
      <c r="EB7" s="613" t="s">
        <v>729</v>
      </c>
      <c r="EC7" s="609"/>
      <c r="ED7" s="626" t="e">
        <f>#REF!</f>
        <v>#REF!</v>
      </c>
      <c r="EE7" s="635" t="e">
        <f>#REF!</f>
        <v>#REF!</v>
      </c>
      <c r="EF7" s="638" t="e">
        <f>#REF!</f>
        <v>#REF!</v>
      </c>
    </row>
    <row r="8" spans="1:136" x14ac:dyDescent="0.25">
      <c r="EB8" s="613" t="s">
        <v>730</v>
      </c>
      <c r="EC8" s="609"/>
      <c r="ED8" s="625" t="e">
        <f>SUM(#REF!:#REF!)</f>
        <v>#REF!</v>
      </c>
      <c r="EE8" s="627" t="e">
        <f>SUM(#REF!:#REF!)</f>
        <v>#REF!</v>
      </c>
      <c r="EF8" s="628" t="e">
        <f>SUM(#REF!:#REF!)</f>
        <v>#REF!</v>
      </c>
    </row>
    <row r="9" spans="1:136" ht="13" x14ac:dyDescent="0.25">
      <c r="EB9" s="612" t="s">
        <v>731</v>
      </c>
      <c r="EC9" s="611"/>
      <c r="ED9" s="625" t="e">
        <f>('[1]Form 3b'!F101+'[1]Form 3b'!F111+'[1]Form 3b'!F87+'[1]Form 3b'!F81+'[1]Form 3b'!F70+'[1]Form 3b'!F62)-('[1]Form 3b'!F67+'[1]Form 3b'!F75+'[1]Form 3b'!F77)+(SUM(#REF!,#REF!,#REF!,#REF!,#REF!,#REF!)-SUM(#REF!,#REF!,#REF!))</f>
        <v>#REF!</v>
      </c>
      <c r="EE9" s="629" t="e">
        <f>SUM(#REF!,#REF!,#REF!,#REF!,#REF!,#REF!)-SUM(#REF!,#REF!,#REF!)</f>
        <v>#REF!</v>
      </c>
      <c r="EF9" s="630" t="e">
        <f>SUM(#REF!,#REF!,#REF!,#REF!,#REF!,#REF!)-SUM(#REF!,#REF!,#REF!)</f>
        <v>#REF!</v>
      </c>
    </row>
    <row r="10" spans="1:136" x14ac:dyDescent="0.25">
      <c r="EB10" s="604" t="s">
        <v>732</v>
      </c>
      <c r="EC10" s="609"/>
      <c r="ED10" s="626" t="e">
        <f>#REF!</f>
        <v>#REF!</v>
      </c>
      <c r="EE10" s="635" t="e">
        <f>#REF!</f>
        <v>#REF!</v>
      </c>
      <c r="EF10" s="638" t="e">
        <f>#REF!</f>
        <v>#REF!</v>
      </c>
    </row>
    <row r="11" spans="1:136" ht="13" thickBot="1" x14ac:dyDescent="0.3">
      <c r="EB11" s="610" t="s">
        <v>733</v>
      </c>
      <c r="EC11" s="609"/>
      <c r="ED11" s="631" t="e">
        <f>#REF!</f>
        <v>#REF!</v>
      </c>
      <c r="EE11" s="636" t="e">
        <f>#REF!</f>
        <v>#REF!</v>
      </c>
      <c r="EF11" s="637" t="e">
        <f>#REF!</f>
        <v>#REF!</v>
      </c>
    </row>
    <row r="12" spans="1:136" ht="13.5" thickBot="1" x14ac:dyDescent="0.3">
      <c r="EB12" s="608"/>
      <c r="EC12" s="607"/>
      <c r="ED12" s="624"/>
      <c r="EE12" s="624"/>
      <c r="EF12" s="623"/>
    </row>
    <row r="13" spans="1:136" ht="13.5" thickBot="1" x14ac:dyDescent="0.3">
      <c r="EB13" s="606" t="s">
        <v>58</v>
      </c>
      <c r="EC13" s="605"/>
      <c r="ED13" s="599" t="e">
        <f>#REF!</f>
        <v>#REF!</v>
      </c>
      <c r="EE13" s="598" t="e">
        <f>#REF!</f>
        <v>#REF!</v>
      </c>
      <c r="EF13" s="597" t="e">
        <f>#REF!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8:M30"/>
  <sheetViews>
    <sheetView zoomScaleNormal="100" workbookViewId="0">
      <selection activeCell="D24" sqref="D24"/>
    </sheetView>
  </sheetViews>
  <sheetFormatPr defaultColWidth="9.1796875" defaultRowHeight="12.5" x14ac:dyDescent="0.25"/>
  <cols>
    <col min="1" max="1" width="1.7265625" style="140" customWidth="1"/>
    <col min="2" max="2" width="3.54296875" style="140" customWidth="1"/>
    <col min="3" max="3" width="33.81640625" style="140" bestFit="1" customWidth="1"/>
    <col min="4" max="11" width="8.7265625" style="140" customWidth="1"/>
    <col min="12" max="12" width="3.7265625" style="140" customWidth="1"/>
    <col min="13" max="13" width="3.81640625" style="140" customWidth="1"/>
    <col min="14" max="14" width="3.54296875" style="141" customWidth="1"/>
    <col min="15" max="16384" width="9.1796875" style="141"/>
  </cols>
  <sheetData>
    <row r="8" spans="1:12" ht="6.75" customHeight="1" thickBot="1" x14ac:dyDescent="0.3"/>
    <row r="9" spans="1:12" ht="15" customHeight="1" x14ac:dyDescent="0.25">
      <c r="A9" s="135"/>
      <c r="B9" s="136"/>
      <c r="C9" s="137"/>
      <c r="D9" s="138"/>
      <c r="E9" s="138"/>
      <c r="F9" s="138"/>
      <c r="G9" s="138"/>
      <c r="H9" s="138"/>
      <c r="I9" s="138"/>
      <c r="J9" s="138"/>
      <c r="K9" s="138"/>
      <c r="L9" s="139"/>
    </row>
    <row r="10" spans="1:12" ht="14.5" x14ac:dyDescent="0.35">
      <c r="A10" s="142"/>
      <c r="B10" s="153"/>
      <c r="C10" s="1015" t="s">
        <v>781</v>
      </c>
      <c r="D10" s="1016"/>
      <c r="E10" s="1016"/>
      <c r="F10" s="1016"/>
      <c r="G10" s="1016"/>
      <c r="H10" s="1016"/>
      <c r="I10" s="1016"/>
      <c r="J10" s="1016"/>
      <c r="K10" s="1016"/>
      <c r="L10" s="154"/>
    </row>
    <row r="11" spans="1:12" ht="13" x14ac:dyDescent="0.3">
      <c r="A11" s="142"/>
      <c r="B11" s="153"/>
      <c r="C11" s="929" t="s">
        <v>753</v>
      </c>
      <c r="D11" s="930"/>
      <c r="E11" s="930"/>
      <c r="F11" s="930"/>
      <c r="G11" s="930"/>
      <c r="H11" s="930"/>
      <c r="I11" s="930"/>
      <c r="J11" s="930"/>
      <c r="K11" s="931"/>
      <c r="L11" s="154"/>
    </row>
    <row r="12" spans="1:12" s="146" customFormat="1" ht="39.5" thickBot="1" x14ac:dyDescent="0.3">
      <c r="A12" s="142"/>
      <c r="B12" s="143"/>
      <c r="C12" s="924" t="s">
        <v>17</v>
      </c>
      <c r="D12" s="925" t="s">
        <v>18</v>
      </c>
      <c r="E12" s="926" t="s">
        <v>177</v>
      </c>
      <c r="F12" s="926" t="s">
        <v>178</v>
      </c>
      <c r="G12" s="926" t="s">
        <v>179</v>
      </c>
      <c r="H12" s="926" t="s">
        <v>180</v>
      </c>
      <c r="I12" s="926" t="s">
        <v>181</v>
      </c>
      <c r="J12" s="927" t="s">
        <v>19</v>
      </c>
      <c r="K12" s="928" t="s">
        <v>20</v>
      </c>
      <c r="L12" s="145"/>
    </row>
    <row r="13" spans="1:12" s="146" customFormat="1" ht="15.75" customHeight="1" x14ac:dyDescent="0.25">
      <c r="A13" s="135"/>
      <c r="B13" s="147"/>
      <c r="C13" s="643"/>
      <c r="D13" s="644"/>
      <c r="E13" s="645"/>
      <c r="F13" s="645"/>
      <c r="G13" s="645"/>
      <c r="H13" s="645"/>
      <c r="I13" s="645"/>
      <c r="J13" s="646"/>
      <c r="K13" s="449">
        <f>SUM(D13:J13)</f>
        <v>0</v>
      </c>
      <c r="L13" s="145"/>
    </row>
    <row r="14" spans="1:12" s="151" customFormat="1" ht="15.75" customHeight="1" x14ac:dyDescent="0.25">
      <c r="A14" s="148"/>
      <c r="B14" s="149"/>
      <c r="C14" s="298" t="s">
        <v>752</v>
      </c>
      <c r="D14" s="452">
        <f t="shared" ref="D14:J14" si="0">SUM(D5:D13)</f>
        <v>0</v>
      </c>
      <c r="E14" s="453">
        <f t="shared" si="0"/>
        <v>0</v>
      </c>
      <c r="F14" s="453">
        <f t="shared" si="0"/>
        <v>0</v>
      </c>
      <c r="G14" s="453">
        <f t="shared" si="0"/>
        <v>0</v>
      </c>
      <c r="H14" s="453">
        <f t="shared" si="0"/>
        <v>0</v>
      </c>
      <c r="I14" s="453">
        <f t="shared" si="0"/>
        <v>0</v>
      </c>
      <c r="J14" s="453">
        <f t="shared" si="0"/>
        <v>0</v>
      </c>
      <c r="K14" s="934">
        <f>SUM(K13:K13)</f>
        <v>0</v>
      </c>
      <c r="L14" s="150"/>
    </row>
    <row r="15" spans="1:12" s="151" customFormat="1" ht="15.75" customHeight="1" thickBot="1" x14ac:dyDescent="0.3">
      <c r="A15" s="148"/>
      <c r="B15" s="149"/>
      <c r="C15" s="1012" t="s">
        <v>754</v>
      </c>
      <c r="D15" s="1013"/>
      <c r="E15" s="1013"/>
      <c r="F15" s="1013"/>
      <c r="G15" s="1013"/>
      <c r="H15" s="1013"/>
      <c r="I15" s="1013"/>
      <c r="J15" s="1013"/>
      <c r="K15" s="1014"/>
      <c r="L15" s="150"/>
    </row>
    <row r="16" spans="1:12" s="146" customFormat="1" ht="39" customHeight="1" thickBot="1" x14ac:dyDescent="0.3">
      <c r="A16" s="135"/>
      <c r="B16" s="147"/>
      <c r="C16" s="182" t="s">
        <v>17</v>
      </c>
      <c r="D16" s="300" t="s">
        <v>18</v>
      </c>
      <c r="E16" s="301" t="s">
        <v>177</v>
      </c>
      <c r="F16" s="301" t="s">
        <v>178</v>
      </c>
      <c r="G16" s="301" t="s">
        <v>179</v>
      </c>
      <c r="H16" s="301" t="s">
        <v>180</v>
      </c>
      <c r="I16" s="301" t="s">
        <v>181</v>
      </c>
      <c r="J16" s="302" t="s">
        <v>19</v>
      </c>
      <c r="K16" s="129" t="s">
        <v>20</v>
      </c>
      <c r="L16" s="145"/>
    </row>
    <row r="17" spans="1:12" s="146" customFormat="1" ht="15.75" customHeight="1" x14ac:dyDescent="0.25">
      <c r="A17" s="135"/>
      <c r="B17" s="147"/>
      <c r="C17" s="643"/>
      <c r="D17" s="644"/>
      <c r="E17" s="645"/>
      <c r="F17" s="645"/>
      <c r="G17" s="645"/>
      <c r="H17" s="645"/>
      <c r="I17" s="645"/>
      <c r="J17" s="646"/>
      <c r="K17" s="449">
        <f>SUM(D17:J17)</f>
        <v>0</v>
      </c>
      <c r="L17" s="145"/>
    </row>
    <row r="18" spans="1:12" s="146" customFormat="1" ht="15.75" customHeight="1" x14ac:dyDescent="0.25">
      <c r="A18" s="135"/>
      <c r="B18" s="147"/>
      <c r="C18" s="643"/>
      <c r="D18" s="644"/>
      <c r="E18" s="645"/>
      <c r="F18" s="645"/>
      <c r="G18" s="645"/>
      <c r="H18" s="645"/>
      <c r="I18" s="645"/>
      <c r="J18" s="646"/>
      <c r="K18" s="935"/>
      <c r="L18" s="145"/>
    </row>
    <row r="19" spans="1:12" s="146" customFormat="1" ht="15.75" customHeight="1" x14ac:dyDescent="0.25">
      <c r="A19" s="135"/>
      <c r="B19" s="147"/>
      <c r="C19" s="643"/>
      <c r="D19" s="644"/>
      <c r="E19" s="645"/>
      <c r="F19" s="645"/>
      <c r="G19" s="645"/>
      <c r="H19" s="645"/>
      <c r="I19" s="645"/>
      <c r="J19" s="646"/>
      <c r="K19" s="935"/>
      <c r="L19" s="145"/>
    </row>
    <row r="20" spans="1:12" s="146" customFormat="1" ht="15.75" customHeight="1" x14ac:dyDescent="0.25">
      <c r="A20" s="135"/>
      <c r="B20" s="147"/>
      <c r="C20" s="643"/>
      <c r="D20" s="644"/>
      <c r="E20" s="645"/>
      <c r="F20" s="645"/>
      <c r="G20" s="645"/>
      <c r="H20" s="645"/>
      <c r="I20" s="645"/>
      <c r="J20" s="646"/>
      <c r="K20" s="449">
        <f>SUM(D20:J20)</f>
        <v>0</v>
      </c>
      <c r="L20" s="145"/>
    </row>
    <row r="21" spans="1:12" s="146" customFormat="1" ht="15.75" customHeight="1" x14ac:dyDescent="0.25">
      <c r="A21" s="135"/>
      <c r="B21" s="147"/>
      <c r="C21" s="643"/>
      <c r="D21" s="644"/>
      <c r="E21" s="645"/>
      <c r="F21" s="645"/>
      <c r="G21" s="645"/>
      <c r="H21" s="645"/>
      <c r="I21" s="645"/>
      <c r="J21" s="646"/>
      <c r="K21" s="449">
        <f>SUM(D21:J21)</f>
        <v>0</v>
      </c>
      <c r="L21" s="145"/>
    </row>
    <row r="22" spans="1:12" s="146" customFormat="1" ht="15.75" customHeight="1" thickBot="1" x14ac:dyDescent="0.3">
      <c r="A22" s="135"/>
      <c r="B22" s="147"/>
      <c r="C22" s="643"/>
      <c r="D22" s="644"/>
      <c r="E22" s="645"/>
      <c r="F22" s="645"/>
      <c r="G22" s="645"/>
      <c r="H22" s="645"/>
      <c r="I22" s="645"/>
      <c r="J22" s="646"/>
      <c r="K22" s="933">
        <f>SUM(D22:J22)</f>
        <v>0</v>
      </c>
      <c r="L22" s="145"/>
    </row>
    <row r="23" spans="1:12" s="151" customFormat="1" ht="30" customHeight="1" thickTop="1" x14ac:dyDescent="0.25">
      <c r="A23" s="148"/>
      <c r="B23" s="149"/>
      <c r="C23" s="298" t="s">
        <v>755</v>
      </c>
      <c r="D23" s="452">
        <f>SUM(D13:D22)</f>
        <v>0</v>
      </c>
      <c r="E23" s="453">
        <f t="shared" ref="D23:J23" si="1">SUM(E13:E22)</f>
        <v>0</v>
      </c>
      <c r="F23" s="453">
        <f t="shared" si="1"/>
        <v>0</v>
      </c>
      <c r="G23" s="453">
        <f t="shared" si="1"/>
        <v>0</v>
      </c>
      <c r="H23" s="453">
        <f t="shared" si="1"/>
        <v>0</v>
      </c>
      <c r="I23" s="453">
        <f t="shared" si="1"/>
        <v>0</v>
      </c>
      <c r="J23" s="453">
        <f t="shared" si="1"/>
        <v>0</v>
      </c>
      <c r="K23" s="932">
        <f>SUM(K17:K22)</f>
        <v>0</v>
      </c>
      <c r="L23" s="150"/>
    </row>
    <row r="24" spans="1:12" s="151" customFormat="1" ht="26" x14ac:dyDescent="0.25">
      <c r="A24" s="148"/>
      <c r="B24" s="149"/>
      <c r="C24" s="936" t="s">
        <v>734</v>
      </c>
      <c r="D24" s="296"/>
      <c r="E24" s="230"/>
      <c r="F24" s="230"/>
      <c r="G24" s="230"/>
      <c r="H24" s="230"/>
      <c r="I24" s="230"/>
      <c r="J24" s="231"/>
      <c r="K24" s="449">
        <f>SUM(D24:J24)</f>
        <v>0</v>
      </c>
      <c r="L24" s="150"/>
    </row>
    <row r="25" spans="1:12" s="151" customFormat="1" ht="15.75" customHeight="1" thickBot="1" x14ac:dyDescent="0.3">
      <c r="A25" s="148"/>
      <c r="B25" s="149"/>
      <c r="C25" s="937" t="s">
        <v>3</v>
      </c>
      <c r="D25" s="297"/>
      <c r="E25" s="232"/>
      <c r="F25" s="232"/>
      <c r="G25" s="232"/>
      <c r="H25" s="232"/>
      <c r="I25" s="232"/>
      <c r="J25" s="233"/>
      <c r="K25" s="450">
        <f>SUM(D25:J25)</f>
        <v>0</v>
      </c>
      <c r="L25" s="150"/>
    </row>
    <row r="26" spans="1:12" s="146" customFormat="1" ht="24.75" customHeight="1" thickTop="1" thickBot="1" x14ac:dyDescent="0.3">
      <c r="A26" s="135"/>
      <c r="B26" s="147"/>
      <c r="C26" s="299" t="s">
        <v>120</v>
      </c>
      <c r="D26" s="454">
        <f t="shared" ref="D26:J26" si="2">D23+SUM(D24:D25)</f>
        <v>0</v>
      </c>
      <c r="E26" s="455">
        <f t="shared" si="2"/>
        <v>0</v>
      </c>
      <c r="F26" s="455">
        <f t="shared" si="2"/>
        <v>0</v>
      </c>
      <c r="G26" s="455">
        <f t="shared" si="2"/>
        <v>0</v>
      </c>
      <c r="H26" s="455">
        <f t="shared" si="2"/>
        <v>0</v>
      </c>
      <c r="I26" s="455">
        <f t="shared" si="2"/>
        <v>0</v>
      </c>
      <c r="J26" s="456">
        <f t="shared" si="2"/>
        <v>0</v>
      </c>
      <c r="K26" s="451">
        <f>K23+K14+SUM(K24:K25)</f>
        <v>0</v>
      </c>
      <c r="L26" s="145"/>
    </row>
    <row r="27" spans="1:12" ht="15" customHeight="1" x14ac:dyDescent="0.25">
      <c r="A27" s="135"/>
      <c r="B27" s="372"/>
      <c r="K27" s="371"/>
      <c r="L27" s="373"/>
    </row>
    <row r="28" spans="1:12" ht="13" thickBot="1" x14ac:dyDescent="0.3">
      <c r="B28" s="183"/>
      <c r="C28" s="184"/>
      <c r="D28" s="185"/>
      <c r="E28" s="185"/>
      <c r="F28" s="185"/>
      <c r="G28" s="185"/>
      <c r="H28" s="185"/>
      <c r="I28" s="185"/>
      <c r="J28" s="185"/>
      <c r="K28" s="374"/>
      <c r="L28" s="186"/>
    </row>
    <row r="30" spans="1:12" ht="20" x14ac:dyDescent="0.25">
      <c r="C30" s="994"/>
    </row>
  </sheetData>
  <mergeCells count="2">
    <mergeCell ref="C15:K15"/>
    <mergeCell ref="C10:K10"/>
  </mergeCells>
  <phoneticPr fontId="52" type="noConversion"/>
  <conditionalFormatting sqref="K26">
    <cfRule type="cellIs" dxfId="6" priority="19" operator="notEqual">
      <formula>#REF!+#REF!</formula>
    </cfRule>
  </conditionalFormatting>
  <dataValidations count="1">
    <dataValidation type="list" allowBlank="1" showInputMessage="1" showErrorMessage="1" sqref="C13 C17:C22" xr:uid="{00000000-0002-0000-0100-000000000000}">
      <formula1>UnitAMI</formula1>
    </dataValidation>
  </dataValidations>
  <printOptions horizontalCentered="1"/>
  <pageMargins left="0.7" right="0.7" top="1" bottom="0.65" header="0.45" footer="0.3"/>
  <pageSetup orientation="landscape" r:id="rId1"/>
  <headerFooter>
    <oddHeader>&amp;C&amp;"Arial,Bold"&amp;14Form 1C
Bedrooms and Income Levels</oddHeader>
    <oddFooter>&amp;LForm 1C Bedrooms and Income Levels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1">
    <tabColor rgb="FFFF0000"/>
  </sheetPr>
  <dimension ref="A2:R49"/>
  <sheetViews>
    <sheetView workbookViewId="0">
      <selection activeCell="M27" sqref="M27"/>
    </sheetView>
  </sheetViews>
  <sheetFormatPr defaultColWidth="9.1796875" defaultRowHeight="14.5" x14ac:dyDescent="0.35"/>
  <cols>
    <col min="1" max="1" width="1.453125" style="271" bestFit="1" customWidth="1"/>
    <col min="2" max="2" width="4" style="271" bestFit="1" customWidth="1"/>
    <col min="3" max="3" width="9.1796875" style="271"/>
    <col min="4" max="4" width="2" style="271" bestFit="1" customWidth="1"/>
    <col min="5" max="5" width="9.1796875" style="271"/>
    <col min="6" max="6" width="3" style="271" bestFit="1" customWidth="1"/>
    <col min="7" max="7" width="9.1796875" style="271"/>
    <col min="8" max="8" width="2" style="271" bestFit="1" customWidth="1"/>
    <col min="9" max="9" width="9.1796875" style="271"/>
    <col min="10" max="10" width="2" style="271" bestFit="1" customWidth="1"/>
    <col min="11" max="11" width="9.1796875" style="271"/>
    <col min="12" max="12" width="4" style="271" bestFit="1" customWidth="1"/>
    <col min="13" max="13" width="9.1796875" style="271"/>
    <col min="14" max="14" width="2" style="271" bestFit="1" customWidth="1"/>
    <col min="15" max="15" width="9.1796875" style="271"/>
    <col min="16" max="16" width="3" style="271" bestFit="1" customWidth="1"/>
    <col min="17" max="17" width="9.1796875" style="271"/>
    <col min="18" max="18" width="2" style="271" bestFit="1" customWidth="1"/>
    <col min="19" max="16384" width="9.1796875" style="271"/>
  </cols>
  <sheetData>
    <row r="2" spans="1:18" ht="15" x14ac:dyDescent="0.4">
      <c r="B2" s="590"/>
      <c r="D2" s="272">
        <v>0</v>
      </c>
      <c r="F2" s="272">
        <v>0</v>
      </c>
      <c r="H2" s="272">
        <v>0</v>
      </c>
      <c r="J2" s="272">
        <v>0</v>
      </c>
      <c r="L2" s="272"/>
      <c r="N2" s="272">
        <v>0</v>
      </c>
      <c r="P2" s="272">
        <v>0</v>
      </c>
      <c r="R2" s="272">
        <v>0</v>
      </c>
    </row>
    <row r="3" spans="1:18" x14ac:dyDescent="0.35">
      <c r="B3" s="273" t="s">
        <v>1</v>
      </c>
      <c r="D3" s="272">
        <v>1</v>
      </c>
      <c r="F3" s="272">
        <v>1</v>
      </c>
      <c r="H3" s="272">
        <v>2</v>
      </c>
      <c r="J3" s="272">
        <v>5</v>
      </c>
      <c r="L3" s="273" t="s">
        <v>1</v>
      </c>
      <c r="N3" s="272">
        <v>2</v>
      </c>
      <c r="P3" s="272">
        <v>17</v>
      </c>
      <c r="R3" s="272">
        <v>4</v>
      </c>
    </row>
    <row r="4" spans="1:18" x14ac:dyDescent="0.35">
      <c r="A4" s="271" t="s">
        <v>255</v>
      </c>
      <c r="B4" s="272" t="s">
        <v>2</v>
      </c>
      <c r="D4" s="272">
        <v>2</v>
      </c>
      <c r="F4" s="272">
        <v>2</v>
      </c>
      <c r="L4" s="272">
        <v>5</v>
      </c>
      <c r="N4" s="272">
        <v>5</v>
      </c>
    </row>
    <row r="5" spans="1:18" x14ac:dyDescent="0.35">
      <c r="D5" s="272">
        <v>3</v>
      </c>
      <c r="F5" s="272">
        <v>3</v>
      </c>
      <c r="L5" s="272" t="s">
        <v>2</v>
      </c>
      <c r="N5" s="272">
        <v>7</v>
      </c>
    </row>
    <row r="6" spans="1:18" x14ac:dyDescent="0.35">
      <c r="F6" s="272">
        <v>4</v>
      </c>
    </row>
    <row r="7" spans="1:18" x14ac:dyDescent="0.35">
      <c r="F7" s="272">
        <v>5</v>
      </c>
    </row>
    <row r="9" spans="1:18" x14ac:dyDescent="0.35">
      <c r="B9" s="272">
        <v>0</v>
      </c>
      <c r="D9" s="272">
        <v>0</v>
      </c>
      <c r="F9" s="272">
        <v>0</v>
      </c>
      <c r="H9" s="272">
        <v>0</v>
      </c>
      <c r="J9" s="272">
        <v>0</v>
      </c>
      <c r="L9" s="272">
        <v>0</v>
      </c>
      <c r="N9" s="272">
        <v>0</v>
      </c>
      <c r="P9" s="272">
        <v>0</v>
      </c>
    </row>
    <row r="10" spans="1:18" x14ac:dyDescent="0.35">
      <c r="B10" s="272">
        <v>3</v>
      </c>
      <c r="D10" s="272">
        <v>2</v>
      </c>
      <c r="F10" s="272">
        <v>10</v>
      </c>
      <c r="H10" s="272">
        <v>3</v>
      </c>
      <c r="J10" s="272">
        <v>1</v>
      </c>
      <c r="L10" s="272">
        <v>1</v>
      </c>
      <c r="N10" s="272">
        <v>4</v>
      </c>
      <c r="P10" s="272">
        <v>3</v>
      </c>
    </row>
    <row r="11" spans="1:18" x14ac:dyDescent="0.35">
      <c r="B11" s="272">
        <v>5</v>
      </c>
      <c r="D11" s="272">
        <v>4</v>
      </c>
      <c r="J11" s="272">
        <v>2</v>
      </c>
      <c r="L11" s="272">
        <v>2</v>
      </c>
      <c r="N11" s="272">
        <v>6</v>
      </c>
      <c r="P11" s="272">
        <v>7</v>
      </c>
    </row>
    <row r="12" spans="1:18" x14ac:dyDescent="0.35">
      <c r="D12" s="272">
        <v>6</v>
      </c>
      <c r="J12" s="272">
        <v>4</v>
      </c>
      <c r="L12" s="272">
        <v>3</v>
      </c>
      <c r="N12" s="272">
        <v>8</v>
      </c>
    </row>
    <row r="13" spans="1:18" x14ac:dyDescent="0.35">
      <c r="D13" s="272">
        <v>7</v>
      </c>
      <c r="J13" s="272">
        <v>6</v>
      </c>
      <c r="L13" s="272">
        <v>4</v>
      </c>
    </row>
    <row r="14" spans="1:18" x14ac:dyDescent="0.35">
      <c r="L14" s="272">
        <v>5</v>
      </c>
    </row>
    <row r="15" spans="1:18" x14ac:dyDescent="0.35">
      <c r="L15" s="272">
        <v>6</v>
      </c>
    </row>
    <row r="16" spans="1:18" x14ac:dyDescent="0.35">
      <c r="B16" s="272">
        <v>0</v>
      </c>
      <c r="D16" s="272">
        <v>0</v>
      </c>
      <c r="F16" s="272">
        <v>0</v>
      </c>
      <c r="H16" s="272">
        <v>0</v>
      </c>
    </row>
    <row r="17" spans="2:8" x14ac:dyDescent="0.35">
      <c r="B17" s="272">
        <v>0.5</v>
      </c>
      <c r="D17" s="272">
        <v>1</v>
      </c>
      <c r="F17" s="272">
        <v>1</v>
      </c>
      <c r="H17" s="272">
        <v>2</v>
      </c>
    </row>
    <row r="18" spans="2:8" x14ac:dyDescent="0.35">
      <c r="B18" s="272">
        <v>1</v>
      </c>
      <c r="F18" s="272">
        <v>2</v>
      </c>
      <c r="H18" s="272">
        <v>3</v>
      </c>
    </row>
    <row r="19" spans="2:8" x14ac:dyDescent="0.35">
      <c r="B19" s="272">
        <v>1.5</v>
      </c>
      <c r="F19" s="272">
        <v>3</v>
      </c>
      <c r="H19" s="272">
        <v>5</v>
      </c>
    </row>
    <row r="20" spans="2:8" x14ac:dyDescent="0.35">
      <c r="B20" s="272">
        <v>2</v>
      </c>
      <c r="F20" s="272">
        <v>4</v>
      </c>
    </row>
    <row r="21" spans="2:8" x14ac:dyDescent="0.35">
      <c r="B21" s="272">
        <v>2.5</v>
      </c>
      <c r="F21" s="272">
        <v>5</v>
      </c>
    </row>
    <row r="22" spans="2:8" x14ac:dyDescent="0.35">
      <c r="B22" s="272">
        <v>3</v>
      </c>
      <c r="F22" s="272">
        <v>6</v>
      </c>
    </row>
    <row r="23" spans="2:8" x14ac:dyDescent="0.35">
      <c r="B23" s="272">
        <v>3.5</v>
      </c>
      <c r="F23" s="272">
        <v>7</v>
      </c>
    </row>
    <row r="24" spans="2:8" x14ac:dyDescent="0.35">
      <c r="B24" s="272">
        <v>4</v>
      </c>
      <c r="F24" s="272">
        <v>8</v>
      </c>
    </row>
    <row r="25" spans="2:8" x14ac:dyDescent="0.35">
      <c r="B25" s="272">
        <v>4.5</v>
      </c>
      <c r="F25" s="272">
        <v>9</v>
      </c>
    </row>
    <row r="26" spans="2:8" x14ac:dyDescent="0.35">
      <c r="B26" s="272">
        <v>5</v>
      </c>
      <c r="F26" s="272">
        <v>10</v>
      </c>
    </row>
    <row r="29" spans="2:8" x14ac:dyDescent="0.35">
      <c r="B29" s="272">
        <v>0</v>
      </c>
      <c r="D29" s="272">
        <v>0</v>
      </c>
      <c r="F29" s="272">
        <v>0</v>
      </c>
    </row>
    <row r="30" spans="2:8" x14ac:dyDescent="0.35">
      <c r="B30" s="272">
        <v>0.5</v>
      </c>
      <c r="D30" s="272">
        <v>2</v>
      </c>
      <c r="F30" s="272">
        <v>7</v>
      </c>
    </row>
    <row r="31" spans="2:8" x14ac:dyDescent="0.35">
      <c r="B31" s="272">
        <v>1</v>
      </c>
      <c r="D31" s="272">
        <v>4</v>
      </c>
    </row>
    <row r="32" spans="2:8" x14ac:dyDescent="0.35">
      <c r="B32" s="272">
        <v>1.5</v>
      </c>
      <c r="D32" s="272">
        <v>6</v>
      </c>
    </row>
    <row r="33" spans="2:4" x14ac:dyDescent="0.35">
      <c r="B33" s="272">
        <v>2</v>
      </c>
      <c r="D33" s="272">
        <v>8</v>
      </c>
    </row>
    <row r="34" spans="2:4" x14ac:dyDescent="0.35">
      <c r="B34" s="272">
        <v>2.5</v>
      </c>
    </row>
    <row r="35" spans="2:4" x14ac:dyDescent="0.35">
      <c r="B35" s="272">
        <v>3</v>
      </c>
    </row>
    <row r="36" spans="2:4" x14ac:dyDescent="0.35">
      <c r="B36" s="272">
        <v>3.5</v>
      </c>
    </row>
    <row r="37" spans="2:4" x14ac:dyDescent="0.35">
      <c r="B37" s="272">
        <v>4</v>
      </c>
    </row>
    <row r="38" spans="2:4" x14ac:dyDescent="0.35">
      <c r="B38" s="272">
        <v>4.5</v>
      </c>
    </row>
    <row r="39" spans="2:4" x14ac:dyDescent="0.35">
      <c r="B39" s="272">
        <v>5</v>
      </c>
    </row>
    <row r="40" spans="2:4" x14ac:dyDescent="0.35">
      <c r="B40" s="272">
        <v>5.5</v>
      </c>
    </row>
    <row r="41" spans="2:4" x14ac:dyDescent="0.35">
      <c r="B41" s="272">
        <v>6</v>
      </c>
    </row>
    <row r="42" spans="2:4" x14ac:dyDescent="0.35">
      <c r="B42" s="272">
        <v>6.5</v>
      </c>
    </row>
    <row r="43" spans="2:4" x14ac:dyDescent="0.35">
      <c r="B43" s="272">
        <v>7</v>
      </c>
    </row>
    <row r="44" spans="2:4" x14ac:dyDescent="0.35">
      <c r="B44" s="272">
        <v>7.5</v>
      </c>
    </row>
    <row r="45" spans="2:4" x14ac:dyDescent="0.35">
      <c r="B45" s="272">
        <v>8</v>
      </c>
    </row>
    <row r="46" spans="2:4" x14ac:dyDescent="0.35">
      <c r="B46" s="272">
        <v>8.5</v>
      </c>
    </row>
    <row r="47" spans="2:4" x14ac:dyDescent="0.35">
      <c r="B47" s="272">
        <v>9</v>
      </c>
    </row>
    <row r="48" spans="2:4" x14ac:dyDescent="0.35">
      <c r="B48" s="272">
        <v>9.5</v>
      </c>
    </row>
    <row r="49" spans="2:2" x14ac:dyDescent="0.35">
      <c r="B49" s="272">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9:O311"/>
  <sheetViews>
    <sheetView showGridLines="0" showRuler="0" topLeftCell="A10" zoomScaleNormal="100" workbookViewId="0">
      <selection activeCell="F61" sqref="F61"/>
    </sheetView>
  </sheetViews>
  <sheetFormatPr defaultColWidth="9.1796875" defaultRowHeight="12.5" x14ac:dyDescent="0.25"/>
  <cols>
    <col min="1" max="1" width="1.7265625" style="6" customWidth="1"/>
    <col min="2" max="2" width="1.54296875" style="6" customWidth="1"/>
    <col min="3" max="3" width="24.81640625" style="6" customWidth="1"/>
    <col min="4" max="4" width="39.54296875" style="6" bestFit="1" customWidth="1"/>
    <col min="5" max="5" width="16.81640625" style="6" bestFit="1" customWidth="1"/>
    <col min="6" max="6" width="48.1796875" style="6" customWidth="1"/>
    <col min="7" max="7" width="1.7265625" style="6" customWidth="1"/>
    <col min="8" max="8" width="9.1796875" style="6"/>
    <col min="9" max="9" width="10.54296875" style="6" customWidth="1"/>
    <col min="10" max="11" width="9.1796875" style="6"/>
    <col min="12" max="12" width="10.26953125" style="6" customWidth="1"/>
    <col min="13" max="13" width="8.26953125" style="6" customWidth="1"/>
    <col min="14" max="14" width="3.54296875" style="6" customWidth="1"/>
    <col min="15" max="16384" width="9.1796875" style="6"/>
  </cols>
  <sheetData>
    <row r="9" spans="1:15" s="10" customFormat="1" ht="6.75" customHeight="1" thickBot="1" x14ac:dyDescent="0.3"/>
    <row r="10" spans="1:15" s="14" customFormat="1" ht="15.5" x14ac:dyDescent="0.25">
      <c r="A10" s="10"/>
      <c r="B10" s="19"/>
      <c r="C10" s="20"/>
      <c r="D10" s="20"/>
      <c r="E10" s="21"/>
      <c r="F10" s="21"/>
      <c r="G10" s="22"/>
      <c r="H10" s="23"/>
      <c r="I10" s="24"/>
      <c r="J10" s="24"/>
      <c r="K10" s="24"/>
      <c r="L10" s="24"/>
      <c r="M10" s="24"/>
    </row>
    <row r="11" spans="1:15" s="14" customFormat="1" ht="14.5" x14ac:dyDescent="0.35">
      <c r="A11" s="10"/>
      <c r="B11" s="119"/>
      <c r="C11" s="1016" t="s">
        <v>761</v>
      </c>
      <c r="D11" s="1016"/>
      <c r="E11" s="1016"/>
      <c r="F11" s="1016"/>
      <c r="G11" s="1016"/>
      <c r="H11" s="24"/>
      <c r="I11" s="24"/>
      <c r="J11" s="24"/>
      <c r="K11" s="24"/>
      <c r="L11" s="24"/>
      <c r="M11" s="24"/>
    </row>
    <row r="12" spans="1:15" s="14" customFormat="1" ht="15" thickBot="1" x14ac:dyDescent="0.4">
      <c r="A12" s="10"/>
      <c r="B12" s="119"/>
      <c r="C12" s="229"/>
      <c r="D12"/>
      <c r="E12"/>
      <c r="F12" s="497"/>
      <c r="G12" s="220"/>
      <c r="H12" s="24"/>
      <c r="I12" s="24"/>
      <c r="J12" s="24"/>
      <c r="K12" s="24"/>
      <c r="L12" s="24"/>
      <c r="M12" s="24"/>
    </row>
    <row r="13" spans="1:15" ht="39.5" thickBot="1" x14ac:dyDescent="0.3">
      <c r="B13" s="26"/>
      <c r="C13" s="235" t="s">
        <v>23</v>
      </c>
      <c r="D13" s="503" t="s">
        <v>24</v>
      </c>
      <c r="E13" s="236" t="s">
        <v>230</v>
      </c>
      <c r="F13" s="237" t="s">
        <v>25</v>
      </c>
      <c r="G13" s="27"/>
      <c r="H13" s="5"/>
      <c r="I13" s="28"/>
      <c r="J13" s="5"/>
      <c r="K13" s="5"/>
      <c r="L13" s="5"/>
      <c r="M13" s="5"/>
      <c r="N13" s="12"/>
      <c r="O13" s="12"/>
    </row>
    <row r="14" spans="1:15" ht="13" x14ac:dyDescent="0.25">
      <c r="B14" s="26"/>
      <c r="C14" s="303"/>
      <c r="D14" s="504"/>
      <c r="E14" s="304"/>
      <c r="F14" s="305"/>
      <c r="G14" s="27"/>
      <c r="H14" s="5"/>
      <c r="I14" s="28"/>
      <c r="J14" s="5"/>
      <c r="K14" s="5"/>
      <c r="L14" s="5"/>
      <c r="M14" s="5"/>
      <c r="N14" s="12"/>
      <c r="O14" s="12" t="s">
        <v>9</v>
      </c>
    </row>
    <row r="15" spans="1:15" ht="12.75" customHeight="1" x14ac:dyDescent="0.25">
      <c r="B15" s="26"/>
      <c r="C15" s="306" t="s">
        <v>26</v>
      </c>
      <c r="D15" s="505" t="s">
        <v>114</v>
      </c>
      <c r="E15" s="990" t="s">
        <v>776</v>
      </c>
      <c r="F15" s="308" t="s">
        <v>115</v>
      </c>
      <c r="G15" s="27"/>
      <c r="H15" s="5"/>
      <c r="I15" s="28"/>
      <c r="J15" s="5"/>
      <c r="K15" s="5"/>
      <c r="L15" s="5"/>
      <c r="M15" s="5"/>
      <c r="N15" s="12"/>
      <c r="O15" s="12"/>
    </row>
    <row r="16" spans="1:15" ht="13" x14ac:dyDescent="0.25">
      <c r="B16" s="26"/>
      <c r="C16" s="306" t="s">
        <v>27</v>
      </c>
      <c r="D16" s="506" t="s">
        <v>117</v>
      </c>
      <c r="E16" s="990" t="s">
        <v>776</v>
      </c>
      <c r="F16" s="308" t="s">
        <v>116</v>
      </c>
      <c r="G16" s="27"/>
      <c r="H16" s="5"/>
      <c r="I16" s="28"/>
      <c r="J16" s="5"/>
      <c r="K16" s="5"/>
      <c r="L16" s="5"/>
      <c r="M16" s="5"/>
      <c r="N16" s="12"/>
      <c r="O16" s="12"/>
    </row>
    <row r="17" spans="2:15" ht="13" x14ac:dyDescent="0.25">
      <c r="B17" s="26"/>
      <c r="C17" s="306" t="s">
        <v>27</v>
      </c>
      <c r="D17" s="506" t="s">
        <v>118</v>
      </c>
      <c r="E17" s="990" t="s">
        <v>776</v>
      </c>
      <c r="F17" s="308" t="s">
        <v>119</v>
      </c>
      <c r="G17" s="27"/>
      <c r="H17" s="5"/>
      <c r="I17" s="28"/>
      <c r="J17" s="5"/>
      <c r="K17" s="5"/>
      <c r="L17" s="5"/>
      <c r="M17" s="5"/>
      <c r="N17" s="12"/>
      <c r="O17" s="12" t="s">
        <v>9</v>
      </c>
    </row>
    <row r="18" spans="2:15" x14ac:dyDescent="0.25">
      <c r="B18" s="26"/>
      <c r="C18" s="306"/>
      <c r="D18" s="506"/>
      <c r="E18" s="307"/>
      <c r="F18" s="309"/>
      <c r="G18" s="27"/>
      <c r="H18" s="5"/>
      <c r="I18" s="28"/>
      <c r="J18" s="5"/>
      <c r="K18" s="5"/>
      <c r="L18" s="5"/>
      <c r="M18" s="5"/>
      <c r="N18" s="12"/>
      <c r="O18" s="12"/>
    </row>
    <row r="19" spans="2:15" ht="13" x14ac:dyDescent="0.25">
      <c r="B19" s="26"/>
      <c r="C19" s="306" t="s">
        <v>229</v>
      </c>
      <c r="D19" s="506" t="s">
        <v>28</v>
      </c>
      <c r="E19" s="307"/>
      <c r="F19" s="308" t="s">
        <v>231</v>
      </c>
      <c r="G19" s="27"/>
      <c r="H19" s="5"/>
      <c r="I19" s="5"/>
      <c r="J19" s="5"/>
      <c r="K19" s="5"/>
      <c r="L19" s="5"/>
      <c r="M19" s="5"/>
      <c r="N19" s="12"/>
      <c r="O19" s="12"/>
    </row>
    <row r="20" spans="2:15" ht="13" x14ac:dyDescent="0.25">
      <c r="B20" s="26"/>
      <c r="C20" s="306" t="s">
        <v>229</v>
      </c>
      <c r="D20" s="506" t="s">
        <v>29</v>
      </c>
      <c r="E20" s="307"/>
      <c r="F20" s="309"/>
      <c r="G20" s="27"/>
      <c r="H20" s="30"/>
      <c r="I20" s="31"/>
      <c r="J20" s="5"/>
      <c r="K20" s="31"/>
      <c r="L20" s="31"/>
      <c r="M20" s="31"/>
      <c r="N20" s="32"/>
      <c r="O20" s="33"/>
    </row>
    <row r="21" spans="2:15" ht="12.75" customHeight="1" x14ac:dyDescent="0.25">
      <c r="B21" s="26"/>
      <c r="C21" s="306" t="s">
        <v>229</v>
      </c>
      <c r="D21" s="506" t="s">
        <v>30</v>
      </c>
      <c r="E21" s="307"/>
      <c r="F21" s="309"/>
      <c r="G21" s="34"/>
      <c r="H21" s="35"/>
      <c r="I21" s="35"/>
      <c r="J21" s="35"/>
      <c r="K21" s="35"/>
      <c r="L21" s="35"/>
      <c r="M21" s="35"/>
      <c r="N21" s="36"/>
      <c r="O21" s="37"/>
    </row>
    <row r="22" spans="2:15" ht="12.75" customHeight="1" x14ac:dyDescent="0.25">
      <c r="B22" s="26"/>
      <c r="C22" s="306" t="s">
        <v>229</v>
      </c>
      <c r="D22" s="506" t="s">
        <v>106</v>
      </c>
      <c r="E22" s="307"/>
      <c r="F22" s="309"/>
      <c r="G22" s="34"/>
      <c r="H22" s="35"/>
      <c r="I22" s="35"/>
      <c r="J22" s="35"/>
      <c r="K22" s="35"/>
      <c r="L22" s="35"/>
      <c r="M22" s="35"/>
      <c r="N22" s="36"/>
      <c r="O22" s="37"/>
    </row>
    <row r="23" spans="2:15" ht="13" x14ac:dyDescent="0.25">
      <c r="B23" s="26"/>
      <c r="C23" s="306" t="s">
        <v>229</v>
      </c>
      <c r="D23" s="506" t="s">
        <v>31</v>
      </c>
      <c r="E23" s="307"/>
      <c r="F23" s="309"/>
      <c r="G23" s="34"/>
      <c r="H23" s="35"/>
      <c r="I23" s="35"/>
      <c r="J23" s="35"/>
      <c r="K23" s="35"/>
      <c r="L23" s="35"/>
      <c r="M23" s="35"/>
      <c r="N23" s="36"/>
      <c r="O23" s="37"/>
    </row>
    <row r="24" spans="2:15" ht="26.25" customHeight="1" x14ac:dyDescent="0.25">
      <c r="B24" s="26"/>
      <c r="C24" s="306" t="s">
        <v>229</v>
      </c>
      <c r="D24" s="988" t="s">
        <v>771</v>
      </c>
      <c r="E24" s="307"/>
      <c r="F24" s="310"/>
      <c r="G24" s="34"/>
      <c r="H24" s="15"/>
      <c r="I24" s="15"/>
      <c r="J24" s="15"/>
      <c r="K24" s="15"/>
      <c r="L24" s="15"/>
      <c r="M24" s="15"/>
    </row>
    <row r="25" spans="2:15" ht="12.75" customHeight="1" x14ac:dyDescent="0.25">
      <c r="B25" s="26"/>
      <c r="C25" s="306" t="s">
        <v>229</v>
      </c>
      <c r="D25" s="506" t="s">
        <v>32</v>
      </c>
      <c r="E25" s="990" t="s">
        <v>776</v>
      </c>
      <c r="F25" s="310"/>
      <c r="G25" s="34"/>
      <c r="H25" s="15"/>
      <c r="I25" s="15"/>
      <c r="J25" s="15"/>
      <c r="K25" s="15"/>
      <c r="L25" s="15"/>
      <c r="M25" s="15"/>
    </row>
    <row r="26" spans="2:15" x14ac:dyDescent="0.25">
      <c r="B26" s="26"/>
      <c r="C26" s="311"/>
      <c r="D26" s="506"/>
      <c r="E26" s="307"/>
      <c r="F26" s="310"/>
      <c r="G26" s="25"/>
      <c r="H26" s="15"/>
      <c r="I26" s="15"/>
      <c r="J26" s="15"/>
      <c r="K26" s="15"/>
      <c r="L26" s="15"/>
      <c r="M26" s="15"/>
    </row>
    <row r="27" spans="2:15" ht="13" x14ac:dyDescent="0.25">
      <c r="B27" s="26"/>
      <c r="C27" s="306" t="s">
        <v>33</v>
      </c>
      <c r="D27" s="506" t="s">
        <v>34</v>
      </c>
      <c r="E27" s="307"/>
      <c r="F27" s="308"/>
      <c r="G27" s="25"/>
      <c r="H27" s="15"/>
      <c r="I27" s="15"/>
      <c r="J27" s="15"/>
      <c r="K27" s="15"/>
      <c r="L27" s="15"/>
      <c r="M27" s="15"/>
    </row>
    <row r="28" spans="2:15" x14ac:dyDescent="0.25">
      <c r="B28" s="26"/>
      <c r="C28" s="312" t="s">
        <v>35</v>
      </c>
      <c r="D28" s="507" t="s">
        <v>36</v>
      </c>
      <c r="E28" s="313"/>
      <c r="F28" s="314"/>
      <c r="G28" s="25"/>
      <c r="H28" s="15"/>
      <c r="I28" s="15"/>
      <c r="J28" s="15"/>
      <c r="K28" s="15"/>
      <c r="L28" s="15"/>
      <c r="M28" s="15"/>
    </row>
    <row r="29" spans="2:15" ht="12.75" customHeight="1" x14ac:dyDescent="0.25">
      <c r="B29" s="26"/>
      <c r="C29" s="306" t="s">
        <v>33</v>
      </c>
      <c r="D29" s="507" t="s">
        <v>37</v>
      </c>
      <c r="E29" s="307"/>
      <c r="F29" s="310"/>
      <c r="G29" s="25"/>
      <c r="H29" s="15"/>
      <c r="I29" s="15"/>
      <c r="J29" s="15"/>
      <c r="K29" s="15"/>
      <c r="L29" s="15"/>
      <c r="M29" s="15"/>
    </row>
    <row r="30" spans="2:15" ht="12.75" customHeight="1" x14ac:dyDescent="0.25">
      <c r="B30" s="26"/>
      <c r="C30" s="306" t="s">
        <v>33</v>
      </c>
      <c r="D30" s="507" t="s">
        <v>38</v>
      </c>
      <c r="E30" s="307"/>
      <c r="F30" s="310"/>
      <c r="G30" s="25"/>
      <c r="H30" s="15"/>
      <c r="I30" s="15"/>
      <c r="J30" s="15"/>
      <c r="K30" s="15"/>
      <c r="L30" s="15"/>
      <c r="M30" s="15"/>
    </row>
    <row r="31" spans="2:15" ht="12.75" customHeight="1" x14ac:dyDescent="0.25">
      <c r="B31" s="26"/>
      <c r="C31" s="306" t="s">
        <v>33</v>
      </c>
      <c r="D31" s="507" t="s">
        <v>38</v>
      </c>
      <c r="E31" s="307"/>
      <c r="F31" s="310"/>
      <c r="G31" s="25"/>
      <c r="H31" s="15"/>
      <c r="I31" s="15"/>
      <c r="J31" s="15"/>
      <c r="K31" s="15"/>
      <c r="L31" s="15"/>
      <c r="M31" s="15"/>
    </row>
    <row r="32" spans="2:15" x14ac:dyDescent="0.25">
      <c r="B32" s="26"/>
      <c r="C32" s="306" t="s">
        <v>33</v>
      </c>
      <c r="D32" s="506" t="s">
        <v>39</v>
      </c>
      <c r="E32" s="307"/>
      <c r="F32" s="310"/>
      <c r="G32" s="25"/>
      <c r="H32" s="15"/>
      <c r="I32" s="15"/>
      <c r="J32" s="15"/>
      <c r="K32" s="15"/>
      <c r="L32" s="15"/>
      <c r="M32" s="15"/>
    </row>
    <row r="33" spans="2:15" x14ac:dyDescent="0.25">
      <c r="B33" s="26"/>
      <c r="C33" s="306" t="s">
        <v>33</v>
      </c>
      <c r="D33" s="506" t="s">
        <v>40</v>
      </c>
      <c r="E33" s="307"/>
      <c r="F33" s="310"/>
      <c r="G33" s="25"/>
      <c r="H33" s="15"/>
      <c r="I33" s="15"/>
      <c r="J33" s="15"/>
      <c r="K33" s="15"/>
      <c r="L33" s="15"/>
      <c r="M33" s="15"/>
    </row>
    <row r="34" spans="2:15" x14ac:dyDescent="0.25">
      <c r="B34" s="26"/>
      <c r="C34" s="312" t="s">
        <v>35</v>
      </c>
      <c r="D34" s="507" t="s">
        <v>41</v>
      </c>
      <c r="E34" s="313"/>
      <c r="F34" s="315"/>
      <c r="G34" s="25"/>
      <c r="H34" s="15"/>
      <c r="I34" s="15"/>
      <c r="J34" s="15"/>
      <c r="K34" s="15"/>
      <c r="L34" s="15"/>
      <c r="M34" s="15"/>
    </row>
    <row r="35" spans="2:15" ht="12.75" customHeight="1" x14ac:dyDescent="0.25">
      <c r="B35" s="26"/>
      <c r="C35" s="306" t="s">
        <v>33</v>
      </c>
      <c r="D35" s="506" t="s">
        <v>42</v>
      </c>
      <c r="E35" s="307"/>
      <c r="F35" s="310"/>
      <c r="G35" s="25"/>
      <c r="H35" s="15"/>
      <c r="I35" s="15"/>
      <c r="J35" s="15"/>
      <c r="K35" s="15"/>
      <c r="L35" s="15"/>
      <c r="M35" s="15"/>
    </row>
    <row r="36" spans="2:15" ht="12.75" customHeight="1" x14ac:dyDescent="0.25">
      <c r="B36" s="26"/>
      <c r="C36" s="306" t="s">
        <v>33</v>
      </c>
      <c r="D36" s="506" t="s">
        <v>43</v>
      </c>
      <c r="E36" s="307"/>
      <c r="F36" s="310"/>
      <c r="G36" s="25"/>
      <c r="H36" s="15"/>
      <c r="I36" s="15"/>
      <c r="J36" s="15"/>
      <c r="K36" s="15"/>
      <c r="L36" s="15"/>
      <c r="M36" s="15"/>
    </row>
    <row r="37" spans="2:15" ht="12.75" customHeight="1" x14ac:dyDescent="0.25">
      <c r="B37" s="26"/>
      <c r="C37" s="306" t="s">
        <v>33</v>
      </c>
      <c r="D37" s="506" t="s">
        <v>43</v>
      </c>
      <c r="E37" s="307"/>
      <c r="F37" s="310"/>
      <c r="G37" s="27"/>
      <c r="H37" s="5"/>
      <c r="I37" s="5"/>
      <c r="J37" s="5"/>
      <c r="K37" s="5"/>
      <c r="L37" s="5"/>
      <c r="M37" s="15"/>
    </row>
    <row r="38" spans="2:15" x14ac:dyDescent="0.25">
      <c r="B38" s="26"/>
      <c r="C38" s="306"/>
      <c r="D38" s="506"/>
      <c r="E38" s="307"/>
      <c r="F38" s="310"/>
      <c r="G38" s="27"/>
      <c r="H38" s="5"/>
      <c r="I38" s="5"/>
      <c r="J38" s="5"/>
      <c r="K38" s="5"/>
      <c r="L38" s="5"/>
      <c r="M38" s="15"/>
    </row>
    <row r="39" spans="2:15" ht="12.75" customHeight="1" x14ac:dyDescent="0.25">
      <c r="B39" s="26"/>
      <c r="C39" s="306" t="s">
        <v>44</v>
      </c>
      <c r="D39" s="508" t="s">
        <v>45</v>
      </c>
      <c r="E39" s="307"/>
      <c r="F39" s="308"/>
      <c r="G39" s="27"/>
      <c r="H39" s="29"/>
      <c r="I39" s="5"/>
      <c r="J39" s="5"/>
      <c r="K39" s="29"/>
      <c r="L39" s="5"/>
      <c r="M39" s="15"/>
    </row>
    <row r="40" spans="2:15" ht="13" x14ac:dyDescent="0.25">
      <c r="B40" s="26"/>
      <c r="C40" s="306" t="s">
        <v>44</v>
      </c>
      <c r="D40" s="508" t="s">
        <v>46</v>
      </c>
      <c r="E40" s="316"/>
      <c r="F40" s="308"/>
      <c r="G40" s="27"/>
      <c r="H40" s="5"/>
      <c r="I40" s="5"/>
      <c r="J40" s="5"/>
      <c r="K40" s="5"/>
      <c r="L40" s="5"/>
      <c r="M40" s="15"/>
    </row>
    <row r="41" spans="2:15" ht="13" x14ac:dyDescent="0.25">
      <c r="B41" s="26"/>
      <c r="C41" s="306" t="s">
        <v>44</v>
      </c>
      <c r="D41" s="506" t="s">
        <v>47</v>
      </c>
      <c r="E41" s="316"/>
      <c r="F41" s="308"/>
      <c r="G41" s="27"/>
      <c r="H41" s="5"/>
      <c r="I41" s="5"/>
      <c r="J41" s="5"/>
      <c r="K41" s="5"/>
      <c r="L41" s="5"/>
      <c r="M41" s="15"/>
    </row>
    <row r="42" spans="2:15" ht="12.75" customHeight="1" x14ac:dyDescent="0.25">
      <c r="B42" s="26"/>
      <c r="C42" s="306" t="s">
        <v>44</v>
      </c>
      <c r="D42" s="506" t="s">
        <v>192</v>
      </c>
      <c r="E42" s="316"/>
      <c r="F42" s="308"/>
      <c r="G42" s="27"/>
      <c r="H42" s="5"/>
      <c r="I42" s="5"/>
      <c r="J42" s="5"/>
      <c r="K42" s="5"/>
      <c r="L42" s="5"/>
      <c r="M42" s="15"/>
    </row>
    <row r="43" spans="2:15" x14ac:dyDescent="0.25">
      <c r="B43" s="26"/>
      <c r="C43" s="306" t="s">
        <v>44</v>
      </c>
      <c r="D43" s="506" t="s">
        <v>48</v>
      </c>
      <c r="E43" s="307"/>
      <c r="F43" s="309"/>
      <c r="G43" s="27"/>
      <c r="H43" s="5"/>
      <c r="I43" s="5"/>
      <c r="J43" s="5"/>
      <c r="K43" s="5"/>
      <c r="L43" s="5"/>
      <c r="M43" s="15"/>
    </row>
    <row r="44" spans="2:15" s="57" customFormat="1" ht="12.75" customHeight="1" x14ac:dyDescent="0.25">
      <c r="B44" s="26"/>
      <c r="C44" s="312" t="s">
        <v>44</v>
      </c>
      <c r="D44" s="507" t="s">
        <v>132</v>
      </c>
      <c r="E44" s="313"/>
      <c r="F44" s="314"/>
      <c r="G44" s="34"/>
      <c r="H44" s="35"/>
      <c r="I44" s="35"/>
      <c r="J44" s="35"/>
      <c r="K44" s="35"/>
      <c r="L44" s="15"/>
      <c r="M44" s="15"/>
    </row>
    <row r="45" spans="2:15" s="57" customFormat="1" x14ac:dyDescent="0.25">
      <c r="B45" s="26"/>
      <c r="C45" s="312"/>
      <c r="D45" s="507"/>
      <c r="E45" s="317"/>
      <c r="F45" s="318"/>
      <c r="G45" s="25"/>
      <c r="H45" s="15"/>
      <c r="I45" s="15"/>
      <c r="J45" s="15"/>
      <c r="K45" s="15"/>
      <c r="L45" s="15"/>
      <c r="M45" s="15"/>
    </row>
    <row r="46" spans="2:15" ht="12.75" customHeight="1" x14ac:dyDescent="0.25">
      <c r="B46" s="26"/>
      <c r="C46" s="306" t="s">
        <v>49</v>
      </c>
      <c r="D46" s="506" t="s">
        <v>50</v>
      </c>
      <c r="E46" s="316"/>
      <c r="F46" s="308"/>
      <c r="G46" s="25"/>
      <c r="H46" s="15"/>
      <c r="I46" s="15"/>
      <c r="J46" s="15"/>
      <c r="K46" s="15"/>
      <c r="L46" s="15"/>
      <c r="M46" s="15"/>
      <c r="N46" s="11"/>
      <c r="O46" s="11"/>
    </row>
    <row r="47" spans="2:15" x14ac:dyDescent="0.25">
      <c r="B47" s="26"/>
      <c r="C47" s="306" t="s">
        <v>49</v>
      </c>
      <c r="D47" s="506" t="s">
        <v>51</v>
      </c>
      <c r="E47" s="316"/>
      <c r="F47" s="319"/>
      <c r="G47" s="25"/>
      <c r="H47" s="15"/>
      <c r="I47" s="15"/>
      <c r="J47" s="15"/>
      <c r="K47" s="15"/>
      <c r="L47" s="15"/>
      <c r="M47" s="15"/>
      <c r="N47" s="11"/>
      <c r="O47" s="11"/>
    </row>
    <row r="48" spans="2:15" ht="12.75" customHeight="1" x14ac:dyDescent="0.25">
      <c r="B48" s="26"/>
      <c r="C48" s="306" t="s">
        <v>49</v>
      </c>
      <c r="D48" s="506" t="s">
        <v>52</v>
      </c>
      <c r="E48" s="316"/>
      <c r="F48" s="319"/>
      <c r="G48" s="25"/>
      <c r="H48" s="15"/>
      <c r="I48" s="15"/>
      <c r="J48" s="15"/>
      <c r="K48" s="15"/>
      <c r="L48" s="15"/>
      <c r="M48" s="15"/>
      <c r="N48" s="11"/>
      <c r="O48" s="11"/>
    </row>
    <row r="49" spans="2:15" x14ac:dyDescent="0.25">
      <c r="B49" s="26"/>
      <c r="C49" s="306"/>
      <c r="D49" s="506"/>
      <c r="E49" s="316"/>
      <c r="F49" s="319"/>
      <c r="G49" s="25"/>
      <c r="H49" s="15"/>
      <c r="I49" s="15"/>
      <c r="J49" s="15"/>
      <c r="K49" s="15"/>
      <c r="L49" s="15"/>
      <c r="M49" s="15"/>
      <c r="N49" s="11"/>
      <c r="O49" s="11"/>
    </row>
    <row r="50" spans="2:15" ht="12.75" customHeight="1" x14ac:dyDescent="0.25">
      <c r="B50" s="26"/>
      <c r="C50" s="306" t="s">
        <v>53</v>
      </c>
      <c r="D50" s="508" t="s">
        <v>54</v>
      </c>
      <c r="E50" s="316"/>
      <c r="F50" s="308"/>
      <c r="G50" s="25"/>
      <c r="H50" s="15"/>
      <c r="I50" s="15"/>
      <c r="J50" s="15"/>
      <c r="K50" s="15"/>
      <c r="L50" s="15"/>
      <c r="M50" s="15"/>
      <c r="N50" s="11"/>
      <c r="O50" s="11"/>
    </row>
    <row r="51" spans="2:15" ht="12.75" customHeight="1" x14ac:dyDescent="0.25">
      <c r="B51" s="26"/>
      <c r="C51" s="306" t="s">
        <v>53</v>
      </c>
      <c r="D51" s="988" t="s">
        <v>782</v>
      </c>
      <c r="E51" s="316"/>
      <c r="F51" s="319"/>
      <c r="G51" s="25"/>
      <c r="H51" s="15"/>
      <c r="I51" s="15"/>
      <c r="J51" s="15"/>
      <c r="K51" s="15"/>
      <c r="L51" s="15"/>
      <c r="M51" s="15"/>
      <c r="N51" s="11"/>
      <c r="O51" s="11"/>
    </row>
    <row r="52" spans="2:15" x14ac:dyDescent="0.25">
      <c r="B52" s="26"/>
      <c r="C52" s="306" t="s">
        <v>53</v>
      </c>
      <c r="D52" s="508" t="s">
        <v>55</v>
      </c>
      <c r="E52" s="316"/>
      <c r="F52" s="319"/>
      <c r="G52" s="25"/>
      <c r="H52" s="15"/>
      <c r="I52" s="15"/>
      <c r="J52" s="15"/>
      <c r="K52" s="15"/>
      <c r="L52" s="15"/>
      <c r="M52" s="15"/>
      <c r="N52" s="11"/>
      <c r="O52" s="11"/>
    </row>
    <row r="53" spans="2:15" s="10" customFormat="1" ht="12.75" customHeight="1" x14ac:dyDescent="0.25">
      <c r="B53" s="119"/>
      <c r="C53" s="312" t="s">
        <v>53</v>
      </c>
      <c r="D53" s="507" t="s">
        <v>4</v>
      </c>
      <c r="E53" s="320"/>
      <c r="F53" s="321"/>
      <c r="G53" s="120"/>
      <c r="H53" s="121"/>
      <c r="I53" s="121"/>
      <c r="J53" s="121"/>
      <c r="K53" s="121"/>
      <c r="L53" s="121"/>
      <c r="M53" s="121"/>
      <c r="N53" s="9"/>
      <c r="O53" s="9"/>
    </row>
    <row r="54" spans="2:15" s="10" customFormat="1" ht="12.75" customHeight="1" x14ac:dyDescent="0.25">
      <c r="B54" s="119"/>
      <c r="C54" s="312" t="s">
        <v>53</v>
      </c>
      <c r="D54" s="507" t="s">
        <v>5</v>
      </c>
      <c r="E54" s="320"/>
      <c r="F54" s="321"/>
      <c r="G54" s="120"/>
      <c r="H54" s="121"/>
      <c r="I54" s="121"/>
      <c r="J54" s="121"/>
      <c r="K54" s="121"/>
      <c r="L54" s="121"/>
      <c r="M54" s="121"/>
      <c r="N54" s="9"/>
      <c r="O54" s="9"/>
    </row>
    <row r="55" spans="2:15" s="10" customFormat="1" x14ac:dyDescent="0.25">
      <c r="B55" s="119"/>
      <c r="C55" s="312" t="s">
        <v>53</v>
      </c>
      <c r="D55" s="992" t="s">
        <v>783</v>
      </c>
      <c r="E55" s="313"/>
      <c r="F55" s="310"/>
      <c r="G55" s="27"/>
      <c r="H55" s="5"/>
      <c r="I55" s="5"/>
      <c r="J55" s="5"/>
      <c r="K55" s="5"/>
      <c r="L55" s="5"/>
      <c r="M55" s="121"/>
    </row>
    <row r="56" spans="2:15" ht="13" thickBot="1" x14ac:dyDescent="0.3">
      <c r="B56" s="26"/>
      <c r="C56" s="322"/>
      <c r="D56" s="509"/>
      <c r="E56" s="323"/>
      <c r="F56" s="324"/>
      <c r="G56" s="25"/>
      <c r="H56" s="15"/>
      <c r="I56" s="15"/>
      <c r="J56" s="15"/>
      <c r="K56" s="15"/>
      <c r="L56" s="15"/>
      <c r="M56" s="15"/>
      <c r="N56" s="11"/>
      <c r="O56" s="11"/>
    </row>
    <row r="57" spans="2:15" ht="13" thickBot="1" x14ac:dyDescent="0.3">
      <c r="B57" s="38"/>
      <c r="C57" s="39"/>
      <c r="D57" s="39"/>
      <c r="E57" s="40"/>
      <c r="F57" s="39"/>
      <c r="G57" s="41"/>
      <c r="H57" s="15"/>
      <c r="I57" s="15"/>
      <c r="J57" s="15"/>
      <c r="K57" s="15"/>
      <c r="L57" s="15"/>
      <c r="M57" s="15"/>
      <c r="N57" s="11"/>
      <c r="O57" s="11"/>
    </row>
    <row r="58" spans="2:15" x14ac:dyDescent="0.25">
      <c r="B58" s="15"/>
      <c r="C58" s="15"/>
      <c r="D58" s="15"/>
      <c r="E58" s="5"/>
      <c r="F58" s="15"/>
      <c r="G58" s="15"/>
      <c r="H58" s="15"/>
      <c r="I58" s="15"/>
      <c r="J58" s="15"/>
      <c r="K58" s="15"/>
      <c r="L58" s="15"/>
      <c r="M58" s="15"/>
      <c r="N58" s="11"/>
      <c r="O58" s="11"/>
    </row>
    <row r="59" spans="2:15" x14ac:dyDescent="0.25">
      <c r="B59" s="15"/>
      <c r="C59" s="15"/>
      <c r="D59" s="15"/>
      <c r="E59" s="5"/>
      <c r="F59" s="15"/>
      <c r="G59" s="15"/>
      <c r="H59" s="15"/>
      <c r="I59" s="15"/>
      <c r="J59" s="15"/>
      <c r="K59" s="15"/>
      <c r="L59" s="15"/>
      <c r="M59" s="15"/>
      <c r="N59" s="11"/>
      <c r="O59" s="11"/>
    </row>
    <row r="60" spans="2:15" x14ac:dyDescent="0.25">
      <c r="B60" s="15"/>
      <c r="C60" s="15"/>
      <c r="D60" s="15"/>
      <c r="E60" s="42"/>
      <c r="F60" s="15"/>
      <c r="G60" s="15"/>
      <c r="H60" s="15"/>
      <c r="I60" s="15"/>
      <c r="J60" s="15"/>
      <c r="K60" s="15"/>
      <c r="L60" s="15"/>
      <c r="M60" s="15"/>
      <c r="N60" s="11"/>
      <c r="O60" s="11"/>
    </row>
    <row r="61" spans="2:15" x14ac:dyDescent="0.25">
      <c r="B61" s="15"/>
      <c r="C61" s="15"/>
      <c r="D61" s="15"/>
      <c r="E61" s="42"/>
      <c r="F61" s="15"/>
      <c r="G61" s="15"/>
      <c r="H61" s="15"/>
      <c r="I61" s="15"/>
      <c r="J61" s="15"/>
      <c r="K61" s="15"/>
      <c r="L61" s="15"/>
      <c r="M61" s="15"/>
      <c r="N61" s="11"/>
      <c r="O61" s="11"/>
    </row>
    <row r="62" spans="2:15" x14ac:dyDescent="0.25">
      <c r="B62" s="15"/>
      <c r="C62" s="15"/>
      <c r="D62" s="15"/>
      <c r="E62" s="5"/>
      <c r="F62" s="15"/>
      <c r="G62" s="15"/>
      <c r="H62" s="15"/>
      <c r="I62" s="15"/>
      <c r="J62" s="15"/>
      <c r="K62" s="15"/>
      <c r="L62" s="15"/>
      <c r="M62" s="15"/>
      <c r="N62" s="11"/>
      <c r="O62" s="11"/>
    </row>
    <row r="63" spans="2:15" x14ac:dyDescent="0.25">
      <c r="B63" s="15"/>
      <c r="C63" s="15"/>
      <c r="D63" s="15"/>
      <c r="E63" s="5"/>
      <c r="F63" s="15"/>
      <c r="G63" s="15"/>
      <c r="H63" s="15"/>
      <c r="I63" s="15"/>
      <c r="J63" s="15"/>
      <c r="K63" s="15"/>
      <c r="L63" s="15"/>
      <c r="M63" s="15"/>
      <c r="N63" s="11"/>
      <c r="O63" s="11"/>
    </row>
    <row r="64" spans="2:15" x14ac:dyDescent="0.25">
      <c r="B64" s="15"/>
      <c r="C64" s="15"/>
      <c r="D64" s="15"/>
      <c r="E64" s="5"/>
      <c r="F64" s="15"/>
      <c r="G64" s="15"/>
      <c r="H64" s="15"/>
      <c r="I64" s="15"/>
      <c r="J64" s="15"/>
      <c r="K64" s="15"/>
      <c r="L64" s="15"/>
      <c r="M64" s="15"/>
      <c r="N64" s="11"/>
      <c r="O64" s="11"/>
    </row>
    <row r="65" spans="1:15" x14ac:dyDescent="0.25">
      <c r="B65" s="15"/>
      <c r="C65" s="15"/>
      <c r="D65" s="15"/>
      <c r="E65" s="5"/>
      <c r="F65" s="15"/>
      <c r="G65" s="15"/>
      <c r="H65" s="15"/>
      <c r="I65" s="15"/>
      <c r="J65" s="15"/>
      <c r="K65" s="15"/>
      <c r="L65" s="15"/>
      <c r="M65" s="15"/>
      <c r="N65" s="11"/>
      <c r="O65" s="11"/>
    </row>
    <row r="66" spans="1:15" x14ac:dyDescent="0.25">
      <c r="B66" s="15"/>
      <c r="C66" s="15"/>
      <c r="D66" s="15"/>
      <c r="E66" s="5"/>
      <c r="F66" s="15"/>
      <c r="G66" s="15"/>
      <c r="H66" s="15"/>
      <c r="I66" s="15"/>
      <c r="J66" s="15"/>
      <c r="K66" s="15"/>
      <c r="L66" s="15"/>
      <c r="M66" s="15"/>
      <c r="N66" s="11"/>
      <c r="O66" s="11"/>
    </row>
    <row r="67" spans="1:15" x14ac:dyDescent="0.25">
      <c r="B67" s="15"/>
      <c r="C67" s="15"/>
      <c r="D67" s="15"/>
      <c r="E67" s="5"/>
      <c r="F67" s="15"/>
      <c r="G67" s="15"/>
      <c r="H67" s="15"/>
      <c r="I67" s="15"/>
      <c r="J67" s="15"/>
      <c r="K67" s="15"/>
      <c r="L67" s="15"/>
      <c r="M67" s="15"/>
      <c r="N67" s="11"/>
      <c r="O67" s="11"/>
    </row>
    <row r="68" spans="1:15" x14ac:dyDescent="0.25">
      <c r="B68" s="15"/>
      <c r="C68" s="15"/>
      <c r="D68" s="15"/>
      <c r="E68" s="5"/>
      <c r="F68" s="15"/>
      <c r="G68" s="15"/>
      <c r="H68" s="15"/>
      <c r="I68" s="15"/>
      <c r="J68" s="15"/>
      <c r="K68" s="15"/>
      <c r="L68" s="15"/>
      <c r="M68" s="15"/>
      <c r="N68" s="11"/>
      <c r="O68" s="11"/>
    </row>
    <row r="69" spans="1:15" x14ac:dyDescent="0.25">
      <c r="B69" s="15"/>
      <c r="C69" s="15"/>
      <c r="D69" s="15"/>
      <c r="E69" s="15"/>
      <c r="F69" s="15"/>
      <c r="G69" s="15"/>
      <c r="H69" s="15"/>
      <c r="I69" s="15"/>
      <c r="J69" s="15"/>
      <c r="K69" s="15"/>
      <c r="L69" s="15"/>
      <c r="M69" s="15"/>
    </row>
    <row r="70" spans="1:15" x14ac:dyDescent="0.25">
      <c r="B70" s="15"/>
      <c r="C70" s="15"/>
      <c r="D70" s="15"/>
      <c r="E70" s="15"/>
      <c r="F70" s="15"/>
      <c r="G70" s="15"/>
      <c r="H70" s="15"/>
      <c r="I70" s="15"/>
      <c r="J70" s="15"/>
      <c r="K70" s="15"/>
      <c r="L70" s="15"/>
      <c r="M70" s="15"/>
    </row>
    <row r="71" spans="1:15" x14ac:dyDescent="0.25">
      <c r="B71" s="15"/>
      <c r="C71" s="15"/>
      <c r="D71" s="15"/>
      <c r="E71" s="15"/>
      <c r="F71" s="15"/>
      <c r="G71" s="15"/>
      <c r="H71" s="15"/>
      <c r="I71" s="15"/>
      <c r="J71" s="15"/>
      <c r="K71" s="15"/>
      <c r="L71" s="15"/>
      <c r="M71" s="15"/>
    </row>
    <row r="72" spans="1:15" s="7" customFormat="1" x14ac:dyDescent="0.25">
      <c r="A72" s="6"/>
      <c r="B72" s="15"/>
      <c r="C72" s="15"/>
      <c r="D72" s="15"/>
      <c r="E72" s="43"/>
      <c r="F72" s="43"/>
      <c r="G72" s="43"/>
      <c r="H72" s="43"/>
      <c r="I72" s="43"/>
      <c r="J72" s="43"/>
      <c r="K72" s="43"/>
      <c r="L72" s="43"/>
      <c r="M72" s="43"/>
    </row>
    <row r="73" spans="1:15" s="7" customFormat="1" x14ac:dyDescent="0.25">
      <c r="B73" s="43"/>
      <c r="C73" s="43"/>
      <c r="D73" s="43"/>
      <c r="E73" s="43"/>
      <c r="F73" s="43"/>
      <c r="G73" s="43"/>
      <c r="H73" s="43"/>
      <c r="I73" s="43"/>
      <c r="J73" s="43"/>
      <c r="K73" s="43"/>
      <c r="L73" s="43"/>
      <c r="M73" s="43"/>
    </row>
    <row r="74" spans="1:15" x14ac:dyDescent="0.25">
      <c r="A74" s="7"/>
      <c r="B74" s="43"/>
      <c r="C74" s="43"/>
      <c r="D74" s="43"/>
      <c r="E74" s="15"/>
      <c r="F74" s="15"/>
      <c r="G74" s="15"/>
      <c r="H74" s="15"/>
      <c r="I74" s="15"/>
      <c r="J74" s="15"/>
      <c r="K74" s="15"/>
      <c r="L74" s="15"/>
      <c r="M74" s="15"/>
    </row>
    <row r="75" spans="1:15" s="8" customFormat="1" ht="18" customHeight="1" x14ac:dyDescent="0.25">
      <c r="A75" s="6"/>
      <c r="B75" s="15"/>
      <c r="C75" s="15"/>
      <c r="D75" s="15"/>
      <c r="E75" s="44"/>
      <c r="F75" s="44"/>
      <c r="G75" s="44"/>
      <c r="H75" s="44"/>
      <c r="I75" s="44"/>
      <c r="J75" s="44"/>
      <c r="K75" s="44"/>
      <c r="L75" s="44"/>
      <c r="M75" s="44"/>
    </row>
    <row r="76" spans="1:15" s="8" customFormat="1" ht="18" customHeight="1" x14ac:dyDescent="0.25">
      <c r="B76" s="44"/>
      <c r="C76" s="44"/>
      <c r="D76" s="44"/>
      <c r="E76" s="44"/>
      <c r="F76" s="44"/>
      <c r="G76" s="44"/>
      <c r="H76" s="44"/>
      <c r="I76" s="44"/>
      <c r="J76" s="44"/>
      <c r="K76" s="44"/>
      <c r="L76" s="44"/>
      <c r="M76" s="44"/>
    </row>
    <row r="77" spans="1:15" s="8" customFormat="1" ht="17.25" customHeight="1" x14ac:dyDescent="0.25">
      <c r="B77" s="44"/>
      <c r="C77" s="44"/>
      <c r="D77" s="44"/>
      <c r="E77" s="44"/>
      <c r="F77" s="44"/>
      <c r="G77" s="44"/>
      <c r="H77" s="44"/>
      <c r="I77" s="44"/>
      <c r="J77" s="44"/>
      <c r="K77" s="44"/>
      <c r="L77" s="44"/>
      <c r="M77" s="44"/>
    </row>
    <row r="78" spans="1:15" s="8" customFormat="1" ht="19.5" customHeight="1" x14ac:dyDescent="0.25">
      <c r="B78" s="44"/>
      <c r="C78" s="44"/>
      <c r="D78" s="44"/>
      <c r="E78" s="44"/>
      <c r="F78" s="44"/>
      <c r="G78" s="44"/>
      <c r="H78" s="44"/>
      <c r="I78" s="44"/>
      <c r="J78" s="44"/>
      <c r="K78" s="44"/>
      <c r="L78" s="44"/>
      <c r="M78" s="44"/>
    </row>
    <row r="79" spans="1:15" s="8" customFormat="1" x14ac:dyDescent="0.25">
      <c r="B79" s="44"/>
      <c r="C79" s="44"/>
      <c r="D79" s="44"/>
      <c r="E79" s="44"/>
      <c r="F79" s="44"/>
      <c r="G79" s="44"/>
      <c r="H79" s="44"/>
      <c r="I79" s="44"/>
      <c r="J79" s="44"/>
      <c r="K79" s="44"/>
      <c r="L79" s="44"/>
      <c r="M79" s="44"/>
    </row>
    <row r="80" spans="1:15" ht="29.25" customHeight="1" x14ac:dyDescent="0.25">
      <c r="A80" s="8"/>
      <c r="B80" s="44"/>
      <c r="C80" s="44"/>
      <c r="D80" s="44"/>
      <c r="E80" s="15"/>
      <c r="F80" s="15"/>
      <c r="G80" s="15"/>
      <c r="H80" s="15"/>
      <c r="I80" s="15"/>
      <c r="J80" s="15"/>
      <c r="K80" s="15"/>
      <c r="L80" s="15"/>
      <c r="M80" s="15"/>
    </row>
    <row r="81" spans="1:13" ht="27" customHeight="1" x14ac:dyDescent="0.25">
      <c r="B81" s="15"/>
      <c r="C81" s="15"/>
      <c r="D81" s="15"/>
      <c r="E81" s="15"/>
      <c r="F81" s="15"/>
      <c r="G81" s="15"/>
      <c r="H81" s="15"/>
      <c r="I81" s="15"/>
      <c r="J81" s="15"/>
      <c r="K81" s="15"/>
      <c r="L81" s="15"/>
      <c r="M81" s="15"/>
    </row>
    <row r="82" spans="1:13" ht="11.25" customHeight="1" x14ac:dyDescent="0.25">
      <c r="B82" s="15"/>
      <c r="C82" s="15"/>
      <c r="D82" s="15"/>
      <c r="E82" s="15"/>
      <c r="F82" s="15"/>
      <c r="G82" s="15"/>
      <c r="H82" s="15"/>
      <c r="I82" s="15"/>
      <c r="J82" s="15"/>
      <c r="K82" s="15"/>
      <c r="L82" s="15"/>
      <c r="M82" s="15"/>
    </row>
    <row r="83" spans="1:13" ht="12.75" customHeight="1" x14ac:dyDescent="0.25">
      <c r="B83" s="15"/>
      <c r="C83" s="15"/>
      <c r="D83" s="15"/>
      <c r="E83" s="17"/>
      <c r="F83" s="17"/>
      <c r="G83" s="17"/>
      <c r="H83" s="17"/>
      <c r="I83" s="17"/>
      <c r="J83" s="17"/>
      <c r="K83" s="17"/>
      <c r="L83" s="15"/>
      <c r="M83" s="15"/>
    </row>
    <row r="84" spans="1:13" ht="13" x14ac:dyDescent="0.25">
      <c r="B84" s="15"/>
      <c r="C84" s="15"/>
      <c r="D84" s="15"/>
      <c r="E84" s="17"/>
      <c r="F84" s="17"/>
      <c r="G84" s="17"/>
      <c r="H84" s="17"/>
      <c r="I84" s="17"/>
      <c r="J84" s="17"/>
      <c r="K84" s="17"/>
      <c r="L84" s="15"/>
      <c r="M84" s="15"/>
    </row>
    <row r="85" spans="1:13" ht="13" x14ac:dyDescent="0.25">
      <c r="B85" s="15"/>
      <c r="C85" s="15"/>
      <c r="D85" s="15"/>
      <c r="E85" s="17"/>
      <c r="F85" s="17"/>
      <c r="G85" s="17"/>
      <c r="H85" s="16"/>
      <c r="I85" s="16"/>
      <c r="J85" s="16"/>
      <c r="K85" s="16"/>
      <c r="L85" s="15"/>
      <c r="M85" s="15"/>
    </row>
    <row r="86" spans="1:13" s="7" customFormat="1" ht="13" x14ac:dyDescent="0.25">
      <c r="A86" s="6"/>
      <c r="B86" s="15"/>
      <c r="C86" s="15"/>
      <c r="D86" s="15"/>
      <c r="E86" s="16"/>
      <c r="F86" s="17"/>
      <c r="G86" s="45"/>
      <c r="H86" s="17"/>
      <c r="I86" s="17"/>
      <c r="J86" s="45"/>
      <c r="K86" s="45"/>
      <c r="L86" s="43"/>
      <c r="M86" s="43"/>
    </row>
    <row r="87" spans="1:13" ht="26.25" customHeight="1" x14ac:dyDescent="0.25">
      <c r="A87" s="7"/>
      <c r="B87" s="43"/>
      <c r="C87" s="43"/>
      <c r="D87" s="43"/>
      <c r="E87" s="5"/>
      <c r="F87" s="5"/>
      <c r="G87" s="5"/>
      <c r="H87" s="5"/>
      <c r="I87" s="5"/>
      <c r="J87" s="5"/>
      <c r="K87" s="5"/>
      <c r="L87" s="15"/>
      <c r="M87" s="15"/>
    </row>
    <row r="88" spans="1:13" ht="25.5" customHeight="1" x14ac:dyDescent="0.25">
      <c r="B88" s="15"/>
      <c r="C88" s="15"/>
      <c r="D88" s="15"/>
      <c r="E88" s="5"/>
      <c r="F88" s="5"/>
      <c r="G88" s="5"/>
      <c r="H88" s="5"/>
      <c r="I88" s="5"/>
      <c r="J88" s="5"/>
      <c r="K88" s="5"/>
      <c r="L88" s="15"/>
      <c r="M88" s="15"/>
    </row>
    <row r="89" spans="1:13" x14ac:dyDescent="0.25">
      <c r="B89" s="15"/>
      <c r="C89" s="15"/>
      <c r="D89" s="15"/>
      <c r="E89" s="5"/>
      <c r="F89" s="5"/>
      <c r="G89" s="5"/>
      <c r="H89" s="5"/>
      <c r="I89" s="5"/>
      <c r="J89" s="5"/>
      <c r="K89" s="5"/>
      <c r="L89" s="15"/>
      <c r="M89" s="15"/>
    </row>
    <row r="90" spans="1:13" x14ac:dyDescent="0.25">
      <c r="B90" s="15"/>
      <c r="C90" s="15"/>
      <c r="D90" s="15"/>
      <c r="E90" s="5"/>
      <c r="F90" s="5"/>
      <c r="G90" s="5"/>
      <c r="H90" s="5"/>
      <c r="I90" s="5"/>
      <c r="J90" s="5"/>
      <c r="K90" s="5"/>
      <c r="L90" s="15"/>
      <c r="M90" s="15"/>
    </row>
    <row r="91" spans="1:13" s="7" customFormat="1" ht="13" x14ac:dyDescent="0.25">
      <c r="A91" s="6"/>
      <c r="B91" s="15"/>
      <c r="C91" s="15"/>
      <c r="D91" s="15"/>
      <c r="E91" s="46"/>
      <c r="F91" s="46"/>
      <c r="G91" s="46"/>
      <c r="H91" s="46"/>
      <c r="I91" s="46"/>
      <c r="J91" s="46"/>
      <c r="K91" s="46"/>
      <c r="L91" s="43"/>
      <c r="M91" s="43"/>
    </row>
    <row r="92" spans="1:13" ht="24" customHeight="1" x14ac:dyDescent="0.25">
      <c r="A92" s="7"/>
      <c r="B92" s="43"/>
      <c r="C92" s="43"/>
      <c r="D92" s="43"/>
      <c r="E92" s="47"/>
      <c r="F92" s="47"/>
      <c r="G92" s="47"/>
      <c r="H92" s="47"/>
      <c r="I92" s="47"/>
      <c r="J92" s="47"/>
      <c r="K92" s="47"/>
      <c r="L92" s="15"/>
      <c r="M92" s="15"/>
    </row>
    <row r="93" spans="1:13" ht="26.25" customHeight="1" x14ac:dyDescent="0.25">
      <c r="B93" s="15"/>
      <c r="C93" s="15"/>
      <c r="D93" s="15"/>
      <c r="E93" s="5"/>
      <c r="F93" s="5"/>
      <c r="G93" s="5"/>
      <c r="H93" s="5"/>
      <c r="I93" s="5"/>
      <c r="J93" s="5"/>
      <c r="K93" s="5"/>
      <c r="L93" s="15"/>
      <c r="M93" s="15"/>
    </row>
    <row r="94" spans="1:13" ht="16.5" customHeight="1" x14ac:dyDescent="0.25">
      <c r="B94" s="15"/>
      <c r="C94" s="15"/>
      <c r="D94" s="15"/>
      <c r="E94" s="5"/>
      <c r="F94" s="5"/>
      <c r="G94" s="5"/>
      <c r="H94" s="5"/>
      <c r="I94" s="5"/>
      <c r="J94" s="5"/>
      <c r="K94" s="5"/>
      <c r="L94" s="15"/>
      <c r="M94" s="15"/>
    </row>
    <row r="95" spans="1:13" ht="26.25" customHeight="1" x14ac:dyDescent="0.25">
      <c r="B95" s="15"/>
      <c r="C95" s="15"/>
      <c r="D95" s="15"/>
      <c r="E95" s="5"/>
      <c r="F95" s="5"/>
      <c r="G95" s="5"/>
      <c r="H95" s="5"/>
      <c r="I95" s="5"/>
      <c r="J95" s="5"/>
      <c r="K95" s="5"/>
      <c r="L95" s="15"/>
      <c r="M95" s="15"/>
    </row>
    <row r="96" spans="1:13" ht="27" customHeight="1" x14ac:dyDescent="0.25">
      <c r="B96" s="15"/>
      <c r="C96" s="15"/>
      <c r="D96" s="15"/>
      <c r="E96" s="48"/>
      <c r="F96" s="5"/>
      <c r="G96" s="5"/>
      <c r="H96" s="5"/>
      <c r="I96" s="5"/>
      <c r="J96" s="48"/>
      <c r="K96" s="5"/>
      <c r="L96" s="15"/>
      <c r="M96" s="15"/>
    </row>
    <row r="97" spans="1:13" ht="27.75" customHeight="1" x14ac:dyDescent="0.25">
      <c r="B97" s="15"/>
      <c r="C97" s="15"/>
      <c r="D97" s="15"/>
      <c r="E97" s="5"/>
      <c r="F97" s="5"/>
      <c r="G97" s="5"/>
      <c r="H97" s="5"/>
      <c r="I97" s="5"/>
      <c r="J97" s="5"/>
      <c r="K97" s="5"/>
      <c r="L97" s="15"/>
      <c r="M97" s="15"/>
    </row>
    <row r="98" spans="1:13" ht="27" customHeight="1" x14ac:dyDescent="0.25">
      <c r="B98" s="15"/>
      <c r="C98" s="15"/>
      <c r="D98" s="15"/>
      <c r="E98" s="5"/>
      <c r="F98" s="5"/>
      <c r="G98" s="5"/>
      <c r="H98" s="48"/>
      <c r="I98" s="5"/>
      <c r="J98" s="48"/>
      <c r="K98" s="5"/>
      <c r="L98" s="15"/>
      <c r="M98" s="15"/>
    </row>
    <row r="99" spans="1:13" ht="59.25" customHeight="1" x14ac:dyDescent="0.25">
      <c r="B99" s="15"/>
      <c r="C99" s="15"/>
      <c r="D99" s="15"/>
      <c r="E99" s="5"/>
      <c r="F99" s="5"/>
      <c r="G99" s="5"/>
      <c r="H99" s="48"/>
      <c r="I99" s="5"/>
      <c r="J99" s="48"/>
      <c r="K99" s="5"/>
      <c r="L99" s="15"/>
      <c r="M99" s="15"/>
    </row>
    <row r="100" spans="1:13" ht="27" customHeight="1" x14ac:dyDescent="0.25">
      <c r="B100" s="15"/>
      <c r="C100" s="15"/>
      <c r="D100" s="15"/>
      <c r="E100" s="5"/>
      <c r="F100" s="5"/>
      <c r="G100" s="5"/>
      <c r="H100" s="5"/>
      <c r="I100" s="5"/>
      <c r="J100" s="5"/>
      <c r="K100" s="5"/>
      <c r="L100" s="15"/>
      <c r="M100" s="15"/>
    </row>
    <row r="101" spans="1:13" ht="26.25" customHeight="1" x14ac:dyDescent="0.25">
      <c r="B101" s="15"/>
      <c r="C101" s="15"/>
      <c r="D101" s="15"/>
      <c r="E101" s="5"/>
      <c r="F101" s="5"/>
      <c r="G101" s="5"/>
      <c r="H101" s="5"/>
      <c r="I101" s="5"/>
      <c r="J101" s="5"/>
      <c r="K101" s="5"/>
      <c r="L101" s="15"/>
      <c r="M101" s="15"/>
    </row>
    <row r="102" spans="1:13" ht="16.5" customHeight="1" x14ac:dyDescent="0.25">
      <c r="B102" s="15"/>
      <c r="C102" s="15"/>
      <c r="D102" s="15"/>
      <c r="E102" s="5"/>
      <c r="F102" s="5"/>
      <c r="G102" s="5"/>
      <c r="H102" s="5"/>
      <c r="I102" s="5"/>
      <c r="J102" s="5"/>
      <c r="K102" s="5"/>
      <c r="L102" s="15"/>
      <c r="M102" s="15"/>
    </row>
    <row r="103" spans="1:13" ht="15" customHeight="1" x14ac:dyDescent="0.25">
      <c r="B103" s="15"/>
      <c r="C103" s="15"/>
      <c r="D103" s="15"/>
      <c r="E103" s="5"/>
      <c r="F103" s="5"/>
      <c r="G103" s="5"/>
      <c r="H103" s="5"/>
      <c r="I103" s="5"/>
      <c r="J103" s="5"/>
      <c r="K103" s="5"/>
      <c r="L103" s="15"/>
      <c r="M103" s="15"/>
    </row>
    <row r="104" spans="1:13" ht="26.25" customHeight="1" x14ac:dyDescent="0.25">
      <c r="B104" s="15"/>
      <c r="C104" s="15"/>
      <c r="D104" s="15"/>
      <c r="E104" s="5"/>
      <c r="F104" s="5"/>
      <c r="G104" s="5"/>
      <c r="H104" s="5"/>
      <c r="I104" s="5"/>
      <c r="J104" s="5"/>
      <c r="K104" s="5"/>
      <c r="L104" s="15"/>
      <c r="M104" s="15"/>
    </row>
    <row r="105" spans="1:13" ht="26.25" customHeight="1" x14ac:dyDescent="0.25">
      <c r="B105" s="15"/>
      <c r="C105" s="15"/>
      <c r="D105" s="15"/>
      <c r="E105" s="5"/>
      <c r="F105" s="5"/>
      <c r="G105" s="5"/>
      <c r="H105" s="5"/>
      <c r="I105" s="5"/>
      <c r="J105" s="5"/>
      <c r="K105" s="5"/>
      <c r="L105" s="15"/>
      <c r="M105" s="15"/>
    </row>
    <row r="106" spans="1:13" ht="39.75" customHeight="1" x14ac:dyDescent="0.25">
      <c r="B106" s="15"/>
      <c r="C106" s="15"/>
      <c r="D106" s="15"/>
      <c r="E106" s="48"/>
      <c r="F106" s="16"/>
      <c r="G106" s="16"/>
      <c r="H106" s="48"/>
      <c r="I106" s="16"/>
      <c r="J106" s="48"/>
      <c r="K106" s="16"/>
      <c r="L106" s="15"/>
      <c r="M106" s="15"/>
    </row>
    <row r="107" spans="1:13" x14ac:dyDescent="0.25">
      <c r="B107" s="15"/>
      <c r="C107" s="15"/>
      <c r="D107" s="15"/>
      <c r="E107" s="15"/>
      <c r="F107" s="15"/>
      <c r="G107" s="15"/>
      <c r="H107" s="15"/>
      <c r="I107" s="15"/>
      <c r="J107" s="15"/>
      <c r="K107" s="15"/>
      <c r="L107" s="15"/>
      <c r="M107" s="15"/>
    </row>
    <row r="108" spans="1:13" x14ac:dyDescent="0.25">
      <c r="B108" s="15"/>
      <c r="C108" s="15"/>
      <c r="D108" s="15"/>
      <c r="E108" s="15"/>
      <c r="F108" s="15"/>
      <c r="G108" s="15"/>
      <c r="H108" s="15"/>
      <c r="I108" s="15"/>
      <c r="J108" s="15"/>
      <c r="K108" s="15"/>
      <c r="L108" s="15"/>
      <c r="M108" s="15"/>
    </row>
    <row r="109" spans="1:13" x14ac:dyDescent="0.25">
      <c r="B109" s="15"/>
      <c r="C109" s="15"/>
      <c r="D109" s="15"/>
      <c r="E109" s="15"/>
      <c r="F109" s="15"/>
      <c r="G109" s="15"/>
      <c r="H109" s="15"/>
      <c r="I109" s="15"/>
      <c r="J109" s="15"/>
      <c r="K109" s="15"/>
      <c r="L109" s="15"/>
      <c r="M109" s="15"/>
    </row>
    <row r="110" spans="1:13" x14ac:dyDescent="0.25">
      <c r="B110" s="15"/>
      <c r="C110" s="15"/>
      <c r="D110" s="15"/>
      <c r="E110" s="15"/>
      <c r="F110" s="15"/>
      <c r="G110" s="15"/>
      <c r="H110" s="15"/>
      <c r="I110" s="15"/>
      <c r="J110" s="15"/>
      <c r="K110" s="15"/>
      <c r="L110" s="15"/>
      <c r="M110" s="15"/>
    </row>
    <row r="111" spans="1:13" s="7" customFormat="1" x14ac:dyDescent="0.25">
      <c r="A111" s="6"/>
      <c r="B111" s="15"/>
      <c r="C111" s="15"/>
      <c r="D111" s="15"/>
      <c r="E111" s="43"/>
      <c r="F111" s="43"/>
      <c r="G111" s="43"/>
      <c r="H111" s="43"/>
      <c r="I111" s="43"/>
      <c r="J111" s="43"/>
      <c r="K111" s="43"/>
      <c r="L111" s="43"/>
      <c r="M111" s="43"/>
    </row>
    <row r="112" spans="1:13" s="7" customFormat="1" x14ac:dyDescent="0.25">
      <c r="B112" s="43"/>
      <c r="C112" s="43"/>
      <c r="D112" s="43"/>
      <c r="E112" s="43"/>
      <c r="F112" s="43"/>
      <c r="G112" s="43"/>
      <c r="H112" s="43"/>
      <c r="I112" s="43"/>
      <c r="J112" s="43"/>
      <c r="K112" s="43"/>
      <c r="L112" s="43"/>
      <c r="M112" s="43"/>
    </row>
    <row r="113" spans="1:13" ht="12.75" customHeight="1" x14ac:dyDescent="0.25">
      <c r="A113" s="7"/>
      <c r="B113" s="43"/>
      <c r="C113" s="43"/>
      <c r="D113" s="43"/>
      <c r="E113" s="17"/>
      <c r="F113" s="17"/>
      <c r="G113" s="17"/>
      <c r="H113" s="17"/>
      <c r="I113" s="17"/>
      <c r="J113" s="17"/>
      <c r="K113" s="17"/>
      <c r="L113" s="15"/>
      <c r="M113" s="15"/>
    </row>
    <row r="114" spans="1:13" ht="13" x14ac:dyDescent="0.25">
      <c r="B114" s="15"/>
      <c r="C114" s="15"/>
      <c r="D114" s="15"/>
      <c r="E114" s="17"/>
      <c r="F114" s="17"/>
      <c r="G114" s="17"/>
      <c r="H114" s="17"/>
      <c r="I114" s="17"/>
      <c r="J114" s="17"/>
      <c r="K114" s="17"/>
      <c r="L114" s="15"/>
      <c r="M114" s="15"/>
    </row>
    <row r="115" spans="1:13" ht="13" x14ac:dyDescent="0.25">
      <c r="B115" s="15"/>
      <c r="C115" s="15"/>
      <c r="D115" s="15"/>
      <c r="E115" s="17"/>
      <c r="F115" s="17"/>
      <c r="G115" s="17"/>
      <c r="H115" s="16"/>
      <c r="I115" s="16"/>
      <c r="J115" s="16"/>
      <c r="K115" s="16"/>
      <c r="L115" s="15"/>
      <c r="M115" s="15"/>
    </row>
    <row r="116" spans="1:13" s="7" customFormat="1" ht="13" x14ac:dyDescent="0.25">
      <c r="A116" s="6"/>
      <c r="B116" s="15"/>
      <c r="C116" s="15"/>
      <c r="D116" s="15"/>
      <c r="E116" s="17"/>
      <c r="F116" s="17"/>
      <c r="G116" s="45"/>
      <c r="H116" s="17"/>
      <c r="I116" s="17"/>
      <c r="J116" s="45"/>
      <c r="K116" s="45"/>
      <c r="L116" s="43"/>
      <c r="M116" s="43"/>
    </row>
    <row r="117" spans="1:13" ht="27" customHeight="1" x14ac:dyDescent="0.25">
      <c r="A117" s="7"/>
      <c r="B117" s="43"/>
      <c r="C117" s="43"/>
      <c r="D117" s="43"/>
      <c r="E117" s="5"/>
      <c r="F117" s="5"/>
      <c r="G117" s="5"/>
      <c r="H117" s="5"/>
      <c r="I117" s="5"/>
      <c r="J117" s="5"/>
      <c r="K117" s="5"/>
      <c r="L117" s="15"/>
      <c r="M117" s="15"/>
    </row>
    <row r="118" spans="1:13" ht="26.25" customHeight="1" x14ac:dyDescent="0.25">
      <c r="B118" s="15"/>
      <c r="C118" s="15"/>
      <c r="D118" s="15"/>
      <c r="E118" s="5"/>
      <c r="F118" s="5"/>
      <c r="G118" s="5"/>
      <c r="H118" s="5"/>
      <c r="I118" s="5"/>
      <c r="J118" s="5"/>
      <c r="K118" s="5"/>
      <c r="L118" s="15"/>
      <c r="M118" s="15"/>
    </row>
    <row r="119" spans="1:13" ht="36.75" customHeight="1" x14ac:dyDescent="0.25">
      <c r="B119" s="15"/>
      <c r="C119" s="15"/>
      <c r="D119" s="15"/>
      <c r="E119" s="5"/>
      <c r="F119" s="5"/>
      <c r="G119" s="5"/>
      <c r="H119" s="5"/>
      <c r="I119" s="5"/>
      <c r="J119" s="5"/>
      <c r="K119" s="5"/>
      <c r="L119" s="15"/>
      <c r="M119" s="15"/>
    </row>
    <row r="120" spans="1:13" ht="15.75" customHeight="1" x14ac:dyDescent="0.25">
      <c r="B120" s="15"/>
      <c r="C120" s="15"/>
      <c r="D120" s="15"/>
      <c r="E120" s="5"/>
      <c r="F120" s="5"/>
      <c r="G120" s="5"/>
      <c r="H120" s="5"/>
      <c r="I120" s="5"/>
      <c r="J120" s="5"/>
      <c r="K120" s="5"/>
      <c r="L120" s="15"/>
      <c r="M120" s="15"/>
    </row>
    <row r="121" spans="1:13" s="7" customFormat="1" ht="13" x14ac:dyDescent="0.25">
      <c r="A121" s="6"/>
      <c r="B121" s="15"/>
      <c r="C121" s="15"/>
      <c r="D121" s="15"/>
      <c r="E121" s="46"/>
      <c r="F121" s="46"/>
      <c r="G121" s="46"/>
      <c r="H121" s="46"/>
      <c r="I121" s="46"/>
      <c r="J121" s="46"/>
      <c r="K121" s="46"/>
      <c r="L121" s="43"/>
      <c r="M121" s="43"/>
    </row>
    <row r="122" spans="1:13" ht="24" customHeight="1" x14ac:dyDescent="0.25">
      <c r="A122" s="7"/>
      <c r="B122" s="43"/>
      <c r="C122" s="43"/>
      <c r="D122" s="43"/>
      <c r="E122" s="47"/>
      <c r="F122" s="47"/>
      <c r="G122" s="47"/>
      <c r="H122" s="47"/>
      <c r="I122" s="47"/>
      <c r="J122" s="47"/>
      <c r="K122" s="47"/>
      <c r="L122" s="15"/>
      <c r="M122" s="15"/>
    </row>
    <row r="123" spans="1:13" ht="27.75" customHeight="1" x14ac:dyDescent="0.25">
      <c r="B123" s="15"/>
      <c r="C123" s="15"/>
      <c r="D123" s="15"/>
      <c r="E123" s="5"/>
      <c r="F123" s="5"/>
      <c r="G123" s="5"/>
      <c r="H123" s="5"/>
      <c r="I123" s="5"/>
      <c r="J123" s="5"/>
      <c r="K123" s="5"/>
      <c r="L123" s="15"/>
      <c r="M123" s="15"/>
    </row>
    <row r="124" spans="1:13" ht="17.25" customHeight="1" x14ac:dyDescent="0.25">
      <c r="B124" s="15"/>
      <c r="C124" s="15"/>
      <c r="D124" s="15"/>
      <c r="E124" s="5"/>
      <c r="F124" s="5"/>
      <c r="G124" s="5"/>
      <c r="H124" s="5"/>
      <c r="I124" s="5"/>
      <c r="J124" s="5"/>
      <c r="K124" s="5"/>
      <c r="L124" s="15"/>
      <c r="M124" s="15"/>
    </row>
    <row r="125" spans="1:13" ht="27" customHeight="1" x14ac:dyDescent="0.25">
      <c r="B125" s="15"/>
      <c r="C125" s="15"/>
      <c r="D125" s="15"/>
      <c r="E125" s="5"/>
      <c r="F125" s="5"/>
      <c r="G125" s="5"/>
      <c r="H125" s="5"/>
      <c r="I125" s="5"/>
      <c r="J125" s="5"/>
      <c r="K125" s="5"/>
      <c r="L125" s="15"/>
      <c r="M125" s="15"/>
    </row>
    <row r="126" spans="1:13" ht="27" customHeight="1" x14ac:dyDescent="0.25">
      <c r="B126" s="15"/>
      <c r="C126" s="15"/>
      <c r="D126" s="15"/>
      <c r="E126" s="5"/>
      <c r="F126" s="5"/>
      <c r="G126" s="5"/>
      <c r="H126" s="5"/>
      <c r="I126" s="5"/>
      <c r="J126" s="5"/>
      <c r="K126" s="5"/>
      <c r="L126" s="15"/>
      <c r="M126" s="15"/>
    </row>
    <row r="127" spans="1:13" ht="28.5" customHeight="1" x14ac:dyDescent="0.25">
      <c r="B127" s="15"/>
      <c r="C127" s="15"/>
      <c r="D127" s="15"/>
      <c r="E127" s="5"/>
      <c r="F127" s="5"/>
      <c r="G127" s="5"/>
      <c r="H127" s="5"/>
      <c r="I127" s="5"/>
      <c r="J127" s="5"/>
      <c r="K127" s="5"/>
      <c r="L127" s="15"/>
      <c r="M127" s="15"/>
    </row>
    <row r="128" spans="1:13" ht="26.25" customHeight="1" x14ac:dyDescent="0.25">
      <c r="B128" s="15"/>
      <c r="C128" s="15"/>
      <c r="D128" s="15"/>
      <c r="E128" s="5"/>
      <c r="F128" s="5"/>
      <c r="G128" s="5"/>
      <c r="H128" s="5"/>
      <c r="I128" s="5"/>
      <c r="J128" s="5"/>
      <c r="K128" s="5"/>
      <c r="L128" s="15"/>
      <c r="M128" s="15"/>
    </row>
    <row r="129" spans="1:13" ht="17.25" customHeight="1" x14ac:dyDescent="0.25">
      <c r="B129" s="15"/>
      <c r="C129" s="15"/>
      <c r="D129" s="15"/>
      <c r="E129" s="5"/>
      <c r="F129" s="5"/>
      <c r="G129" s="5"/>
      <c r="H129" s="5"/>
      <c r="I129" s="5"/>
      <c r="J129" s="5"/>
      <c r="K129" s="5"/>
      <c r="L129" s="15"/>
      <c r="M129" s="15"/>
    </row>
    <row r="130" spans="1:13" ht="27" customHeight="1" x14ac:dyDescent="0.25">
      <c r="B130" s="15"/>
      <c r="C130" s="15"/>
      <c r="D130" s="15"/>
      <c r="E130" s="5"/>
      <c r="F130" s="5"/>
      <c r="G130" s="5"/>
      <c r="H130" s="5"/>
      <c r="I130" s="5"/>
      <c r="J130" s="5"/>
      <c r="K130" s="5"/>
      <c r="L130" s="15"/>
      <c r="M130" s="15"/>
    </row>
    <row r="131" spans="1:13" ht="27" customHeight="1" x14ac:dyDescent="0.25">
      <c r="B131" s="15"/>
      <c r="C131" s="15"/>
      <c r="D131" s="15"/>
      <c r="E131" s="5"/>
      <c r="F131" s="5"/>
      <c r="G131" s="5"/>
      <c r="H131" s="5"/>
      <c r="I131" s="5"/>
      <c r="J131" s="5"/>
      <c r="K131" s="5"/>
      <c r="L131" s="15"/>
      <c r="M131" s="15"/>
    </row>
    <row r="132" spans="1:13" ht="15.75" customHeight="1" x14ac:dyDescent="0.25">
      <c r="B132" s="15"/>
      <c r="C132" s="15"/>
      <c r="D132" s="15"/>
      <c r="E132" s="5"/>
      <c r="F132" s="5"/>
      <c r="G132" s="5"/>
      <c r="H132" s="5"/>
      <c r="I132" s="5"/>
      <c r="J132" s="5"/>
      <c r="K132" s="5"/>
      <c r="L132" s="15"/>
      <c r="M132" s="15"/>
    </row>
    <row r="133" spans="1:13" ht="15.75" customHeight="1" x14ac:dyDescent="0.25">
      <c r="B133" s="15"/>
      <c r="C133" s="15"/>
      <c r="D133" s="15"/>
      <c r="E133" s="5"/>
      <c r="F133" s="5"/>
      <c r="G133" s="5"/>
      <c r="H133" s="5"/>
      <c r="I133" s="5"/>
      <c r="J133" s="5"/>
      <c r="K133" s="5"/>
      <c r="L133" s="15"/>
      <c r="M133" s="15"/>
    </row>
    <row r="134" spans="1:13" ht="27" customHeight="1" x14ac:dyDescent="0.25">
      <c r="B134" s="15"/>
      <c r="C134" s="15"/>
      <c r="D134" s="15"/>
      <c r="E134" s="5"/>
      <c r="F134" s="5"/>
      <c r="G134" s="5"/>
      <c r="H134" s="5"/>
      <c r="I134" s="5"/>
      <c r="J134" s="5"/>
      <c r="K134" s="5"/>
      <c r="L134" s="15"/>
      <c r="M134" s="15"/>
    </row>
    <row r="135" spans="1:13" ht="29.25" customHeight="1" x14ac:dyDescent="0.25">
      <c r="B135" s="15"/>
      <c r="C135" s="15"/>
      <c r="D135" s="15"/>
      <c r="E135" s="5"/>
      <c r="F135" s="5"/>
      <c r="G135" s="5"/>
      <c r="H135" s="5"/>
      <c r="I135" s="5"/>
      <c r="J135" s="5"/>
      <c r="K135" s="5"/>
      <c r="L135" s="15"/>
      <c r="M135" s="15"/>
    </row>
    <row r="136" spans="1:13" ht="40.5" customHeight="1" x14ac:dyDescent="0.25">
      <c r="B136" s="15"/>
      <c r="C136" s="15"/>
      <c r="D136" s="15"/>
      <c r="E136" s="16"/>
      <c r="F136" s="16"/>
      <c r="G136" s="16"/>
      <c r="H136" s="16"/>
      <c r="I136" s="16"/>
      <c r="J136" s="16"/>
      <c r="K136" s="16"/>
      <c r="L136" s="15"/>
      <c r="M136" s="15"/>
    </row>
    <row r="137" spans="1:13" x14ac:dyDescent="0.25">
      <c r="B137" s="15"/>
      <c r="C137" s="15"/>
      <c r="D137" s="15"/>
      <c r="E137" s="15"/>
      <c r="F137" s="15"/>
      <c r="G137" s="15"/>
      <c r="H137" s="15"/>
      <c r="I137" s="15"/>
      <c r="J137" s="15"/>
      <c r="K137" s="15"/>
      <c r="L137" s="15"/>
      <c r="M137" s="15"/>
    </row>
    <row r="138" spans="1:13" x14ac:dyDescent="0.25">
      <c r="B138" s="15"/>
      <c r="C138" s="15"/>
      <c r="D138" s="15"/>
      <c r="E138" s="15"/>
      <c r="F138" s="15"/>
      <c r="G138" s="15"/>
      <c r="H138" s="15"/>
      <c r="I138" s="15"/>
      <c r="J138" s="15"/>
      <c r="K138" s="15"/>
      <c r="L138" s="15"/>
      <c r="M138" s="15"/>
    </row>
    <row r="139" spans="1:13" x14ac:dyDescent="0.25">
      <c r="B139" s="15"/>
      <c r="C139" s="15"/>
      <c r="D139" s="15"/>
      <c r="E139" s="15"/>
      <c r="F139" s="15"/>
      <c r="G139" s="15"/>
      <c r="H139" s="15"/>
      <c r="I139" s="15"/>
      <c r="J139" s="15"/>
      <c r="K139" s="15"/>
      <c r="L139" s="15"/>
      <c r="M139" s="15"/>
    </row>
    <row r="140" spans="1:13" x14ac:dyDescent="0.25">
      <c r="B140" s="15"/>
      <c r="C140" s="15"/>
      <c r="D140" s="15"/>
      <c r="E140" s="15"/>
      <c r="F140" s="15"/>
      <c r="G140" s="15"/>
      <c r="H140" s="15"/>
      <c r="I140" s="15"/>
      <c r="J140" s="15"/>
      <c r="K140" s="15"/>
      <c r="L140" s="15"/>
      <c r="M140" s="15"/>
    </row>
    <row r="141" spans="1:13" s="7" customFormat="1" x14ac:dyDescent="0.25">
      <c r="A141" s="6"/>
      <c r="B141" s="15"/>
      <c r="C141" s="15"/>
      <c r="D141" s="15"/>
      <c r="E141" s="43"/>
      <c r="F141" s="43"/>
      <c r="G141" s="43"/>
      <c r="H141" s="43"/>
      <c r="I141" s="43"/>
      <c r="J141" s="43"/>
      <c r="K141" s="43"/>
      <c r="L141" s="43"/>
      <c r="M141" s="43"/>
    </row>
    <row r="142" spans="1:13" s="7" customFormat="1" x14ac:dyDescent="0.25">
      <c r="B142" s="43"/>
      <c r="C142" s="43"/>
      <c r="D142" s="43"/>
      <c r="E142" s="43"/>
      <c r="F142" s="43"/>
      <c r="G142" s="43"/>
      <c r="H142" s="43"/>
      <c r="I142" s="43"/>
      <c r="J142" s="43"/>
      <c r="K142" s="43"/>
      <c r="L142" s="43"/>
      <c r="M142" s="43"/>
    </row>
    <row r="143" spans="1:13" x14ac:dyDescent="0.25">
      <c r="A143" s="7"/>
      <c r="B143" s="43"/>
      <c r="C143" s="43"/>
      <c r="D143" s="43"/>
      <c r="E143" s="15"/>
      <c r="F143" s="15"/>
      <c r="G143" s="15"/>
      <c r="H143" s="15"/>
      <c r="I143" s="15"/>
      <c r="J143" s="15"/>
      <c r="K143" s="15"/>
      <c r="L143" s="15"/>
      <c r="M143" s="15"/>
    </row>
    <row r="144" spans="1:13" s="8" customFormat="1" x14ac:dyDescent="0.25">
      <c r="A144" s="6"/>
      <c r="B144" s="15"/>
      <c r="C144" s="15"/>
      <c r="D144" s="15"/>
      <c r="E144" s="44"/>
      <c r="F144" s="44"/>
      <c r="G144" s="44"/>
      <c r="H144" s="44"/>
      <c r="I144" s="44"/>
      <c r="J144" s="44"/>
      <c r="K144" s="44"/>
      <c r="L144" s="44"/>
      <c r="M144" s="44"/>
    </row>
    <row r="145" spans="1:13" s="8" customFormat="1" x14ac:dyDescent="0.25">
      <c r="B145" s="44"/>
      <c r="C145" s="44"/>
      <c r="D145" s="44"/>
      <c r="E145" s="44"/>
      <c r="F145" s="44"/>
      <c r="G145" s="44"/>
      <c r="H145" s="44"/>
      <c r="I145" s="44"/>
      <c r="J145" s="44"/>
      <c r="K145" s="44"/>
      <c r="L145" s="44"/>
      <c r="M145" s="44"/>
    </row>
    <row r="146" spans="1:13" s="8" customFormat="1" ht="17.25" customHeight="1" x14ac:dyDescent="0.25">
      <c r="B146" s="44"/>
      <c r="C146" s="44"/>
      <c r="D146" s="44"/>
      <c r="E146" s="44"/>
      <c r="F146" s="44"/>
      <c r="G146" s="44"/>
      <c r="H146" s="44"/>
      <c r="I146" s="44"/>
      <c r="J146" s="44"/>
      <c r="K146" s="44"/>
      <c r="L146" s="44"/>
      <c r="M146" s="44"/>
    </row>
    <row r="147" spans="1:13" s="8" customFormat="1" ht="18" customHeight="1" x14ac:dyDescent="0.25">
      <c r="B147" s="44"/>
      <c r="C147" s="44"/>
      <c r="D147" s="44"/>
      <c r="E147" s="44"/>
      <c r="F147" s="44"/>
      <c r="G147" s="44"/>
      <c r="H147" s="44"/>
      <c r="I147" s="44"/>
      <c r="J147" s="44"/>
      <c r="K147" s="44"/>
      <c r="L147" s="44"/>
      <c r="M147" s="44"/>
    </row>
    <row r="148" spans="1:13" s="8" customFormat="1" ht="18" customHeight="1" x14ac:dyDescent="0.25">
      <c r="B148" s="44"/>
      <c r="C148" s="44"/>
      <c r="D148" s="44"/>
      <c r="E148" s="44"/>
      <c r="F148" s="44"/>
      <c r="G148" s="44"/>
      <c r="H148" s="44"/>
      <c r="I148" s="44"/>
      <c r="J148" s="44"/>
      <c r="K148" s="44"/>
      <c r="L148" s="44"/>
      <c r="M148" s="44"/>
    </row>
    <row r="149" spans="1:13" s="8" customFormat="1" ht="16.5" customHeight="1" x14ac:dyDescent="0.25">
      <c r="B149" s="44"/>
      <c r="C149" s="44"/>
      <c r="D149" s="44"/>
      <c r="E149" s="44"/>
      <c r="F149" s="44"/>
      <c r="G149" s="44"/>
      <c r="H149" s="44"/>
      <c r="I149" s="44"/>
      <c r="J149" s="44"/>
      <c r="K149" s="44"/>
      <c r="L149" s="44"/>
      <c r="M149" s="44"/>
    </row>
    <row r="150" spans="1:13" s="8" customFormat="1" x14ac:dyDescent="0.25">
      <c r="B150" s="44"/>
      <c r="C150" s="44"/>
      <c r="D150" s="44"/>
      <c r="E150" s="44"/>
      <c r="F150" s="44"/>
      <c r="G150" s="44"/>
      <c r="H150" s="44"/>
      <c r="I150" s="44"/>
      <c r="J150" s="44"/>
      <c r="K150" s="44"/>
      <c r="L150" s="44"/>
      <c r="M150" s="44"/>
    </row>
    <row r="151" spans="1:13" s="8" customFormat="1" x14ac:dyDescent="0.25">
      <c r="B151" s="44"/>
      <c r="C151" s="44"/>
      <c r="D151" s="44"/>
      <c r="E151" s="44"/>
      <c r="F151" s="44"/>
      <c r="G151" s="44"/>
      <c r="H151" s="44"/>
      <c r="I151" s="44"/>
      <c r="J151" s="44"/>
      <c r="K151" s="44"/>
      <c r="L151" s="44"/>
      <c r="M151" s="44"/>
    </row>
    <row r="152" spans="1:13" ht="27" customHeight="1" x14ac:dyDescent="0.25">
      <c r="A152" s="8"/>
      <c r="B152" s="44"/>
      <c r="C152" s="44"/>
      <c r="D152" s="44"/>
      <c r="E152" s="15"/>
      <c r="F152" s="15"/>
      <c r="G152" s="15"/>
      <c r="H152" s="15"/>
      <c r="I152" s="15"/>
      <c r="J152" s="15"/>
      <c r="K152" s="15"/>
      <c r="L152" s="15"/>
      <c r="M152" s="15"/>
    </row>
    <row r="153" spans="1:13" ht="18.75" customHeight="1" x14ac:dyDescent="0.25">
      <c r="B153" s="15"/>
      <c r="C153" s="15"/>
      <c r="D153" s="15"/>
      <c r="E153" s="15"/>
      <c r="F153" s="15"/>
      <c r="G153" s="15"/>
      <c r="H153" s="15"/>
      <c r="I153" s="15"/>
      <c r="J153" s="15"/>
      <c r="K153" s="15"/>
      <c r="L153" s="15"/>
      <c r="M153" s="15"/>
    </row>
    <row r="154" spans="1:13" ht="21.75" customHeight="1" x14ac:dyDescent="0.25">
      <c r="B154" s="15"/>
      <c r="C154" s="15"/>
      <c r="D154" s="15"/>
      <c r="E154" s="15"/>
      <c r="F154" s="15"/>
      <c r="G154" s="15"/>
      <c r="H154" s="15"/>
      <c r="I154" s="15"/>
      <c r="J154" s="15"/>
      <c r="K154" s="15"/>
      <c r="L154" s="15"/>
      <c r="M154" s="15"/>
    </row>
    <row r="155" spans="1:13" ht="13" x14ac:dyDescent="0.25">
      <c r="B155" s="15"/>
      <c r="C155" s="15"/>
      <c r="D155" s="15"/>
      <c r="E155" s="17"/>
      <c r="F155" s="17"/>
      <c r="G155" s="17"/>
      <c r="H155" s="17"/>
      <c r="I155" s="17"/>
      <c r="J155" s="17"/>
      <c r="K155" s="17"/>
      <c r="L155" s="17"/>
      <c r="M155" s="15"/>
    </row>
    <row r="156" spans="1:13" s="51" customFormat="1" ht="13" x14ac:dyDescent="0.25">
      <c r="A156" s="6"/>
      <c r="B156" s="15"/>
      <c r="C156" s="15"/>
      <c r="D156" s="15"/>
      <c r="E156" s="49"/>
      <c r="F156" s="49"/>
      <c r="G156" s="49"/>
      <c r="H156" s="49"/>
      <c r="I156" s="49"/>
      <c r="J156" s="49"/>
      <c r="K156" s="49"/>
      <c r="L156" s="49"/>
      <c r="M156" s="50"/>
    </row>
    <row r="157" spans="1:13" s="51" customFormat="1" ht="13" x14ac:dyDescent="0.25">
      <c r="B157" s="50"/>
      <c r="C157" s="50"/>
      <c r="D157" s="50"/>
      <c r="E157" s="49"/>
      <c r="F157" s="49"/>
      <c r="G157" s="49"/>
      <c r="H157" s="49"/>
      <c r="I157" s="49"/>
      <c r="J157" s="49"/>
      <c r="K157" s="49"/>
      <c r="L157" s="49"/>
      <c r="M157" s="50"/>
    </row>
    <row r="158" spans="1:13" s="51" customFormat="1" ht="13" x14ac:dyDescent="0.25">
      <c r="B158" s="50"/>
      <c r="C158" s="50"/>
      <c r="D158" s="50"/>
      <c r="E158" s="49"/>
      <c r="F158" s="49"/>
      <c r="G158" s="49"/>
      <c r="H158" s="49"/>
      <c r="I158" s="49"/>
      <c r="J158" s="49"/>
      <c r="K158" s="49"/>
      <c r="L158" s="49"/>
      <c r="M158" s="50"/>
    </row>
    <row r="159" spans="1:13" s="51" customFormat="1" ht="13" x14ac:dyDescent="0.25">
      <c r="B159" s="50"/>
      <c r="C159" s="50"/>
      <c r="D159" s="50"/>
      <c r="E159" s="49"/>
      <c r="F159" s="49"/>
      <c r="G159" s="49"/>
      <c r="H159" s="49"/>
      <c r="I159" s="49"/>
      <c r="J159" s="49"/>
      <c r="K159" s="49"/>
      <c r="L159" s="49"/>
      <c r="M159" s="50"/>
    </row>
    <row r="160" spans="1:13" s="51" customFormat="1" ht="13" x14ac:dyDescent="0.25">
      <c r="B160" s="50"/>
      <c r="C160" s="50"/>
      <c r="D160" s="50"/>
      <c r="E160" s="49"/>
      <c r="F160" s="49"/>
      <c r="G160" s="49"/>
      <c r="H160" s="49"/>
      <c r="I160" s="49"/>
      <c r="J160" s="49"/>
      <c r="K160" s="49"/>
      <c r="L160" s="49"/>
      <c r="M160" s="50"/>
    </row>
    <row r="161" spans="1:13" s="51" customFormat="1" ht="13" x14ac:dyDescent="0.25">
      <c r="B161" s="50"/>
      <c r="C161" s="50"/>
      <c r="D161" s="50"/>
      <c r="E161" s="49"/>
      <c r="F161" s="49"/>
      <c r="G161" s="49"/>
      <c r="H161" s="49"/>
      <c r="I161" s="49"/>
      <c r="J161" s="49"/>
      <c r="K161" s="49"/>
      <c r="L161" s="49"/>
      <c r="M161" s="50"/>
    </row>
    <row r="162" spans="1:13" s="55" customFormat="1" ht="13" x14ac:dyDescent="0.25">
      <c r="A162" s="51"/>
      <c r="B162" s="50"/>
      <c r="C162" s="50"/>
      <c r="D162" s="50"/>
      <c r="E162" s="52"/>
      <c r="F162" s="53"/>
      <c r="G162" s="53"/>
      <c r="H162" s="53"/>
      <c r="I162" s="53"/>
      <c r="J162" s="53"/>
      <c r="K162" s="53"/>
      <c r="L162" s="53"/>
      <c r="M162" s="54"/>
    </row>
    <row r="163" spans="1:13" s="56" customFormat="1" ht="12" customHeight="1" x14ac:dyDescent="0.25">
      <c r="B163" s="54"/>
      <c r="C163" s="54"/>
      <c r="D163" s="54"/>
      <c r="E163" s="52"/>
      <c r="F163" s="53"/>
      <c r="G163" s="53"/>
      <c r="H163" s="53"/>
      <c r="I163" s="53"/>
      <c r="J163" s="53"/>
      <c r="K163" s="53"/>
      <c r="L163" s="53"/>
      <c r="M163" s="54"/>
    </row>
    <row r="164" spans="1:13" s="57" customFormat="1" ht="15.75" customHeight="1" x14ac:dyDescent="0.25">
      <c r="A164" s="56"/>
      <c r="B164" s="54"/>
      <c r="C164" s="54"/>
      <c r="D164" s="54"/>
      <c r="E164" s="15"/>
      <c r="F164" s="15"/>
      <c r="G164" s="15"/>
      <c r="H164" s="15"/>
      <c r="I164" s="15"/>
      <c r="J164" s="15"/>
      <c r="K164" s="15"/>
      <c r="L164" s="15"/>
      <c r="M164" s="15"/>
    </row>
    <row r="165" spans="1:13" s="57" customFormat="1" ht="18" customHeight="1" x14ac:dyDescent="0.25">
      <c r="B165" s="15"/>
      <c r="C165" s="15"/>
      <c r="D165" s="15"/>
      <c r="E165" s="15"/>
      <c r="F165" s="15"/>
      <c r="G165" s="15"/>
      <c r="H165" s="15"/>
      <c r="I165" s="15"/>
      <c r="J165" s="15"/>
      <c r="K165" s="15"/>
      <c r="L165" s="15"/>
      <c r="M165" s="15"/>
    </row>
    <row r="166" spans="1:13" x14ac:dyDescent="0.25">
      <c r="B166" s="15"/>
      <c r="C166" s="15"/>
      <c r="D166" s="15"/>
      <c r="E166" s="15"/>
      <c r="F166" s="15"/>
      <c r="G166" s="15"/>
      <c r="H166" s="15"/>
      <c r="I166" s="15"/>
      <c r="J166" s="15"/>
      <c r="K166" s="15"/>
      <c r="L166" s="15"/>
      <c r="M166" s="15"/>
    </row>
    <row r="167" spans="1:13" ht="13" x14ac:dyDescent="0.25">
      <c r="B167" s="15"/>
      <c r="C167" s="15"/>
      <c r="D167" s="15"/>
      <c r="E167" s="17"/>
      <c r="F167" s="17"/>
      <c r="G167" s="17"/>
      <c r="H167" s="17"/>
      <c r="I167" s="17"/>
      <c r="J167" s="17"/>
      <c r="K167" s="17"/>
      <c r="L167" s="17"/>
      <c r="M167" s="15"/>
    </row>
    <row r="168" spans="1:13" s="51" customFormat="1" ht="13" x14ac:dyDescent="0.25">
      <c r="A168" s="6"/>
      <c r="B168" s="15"/>
      <c r="C168" s="15"/>
      <c r="D168" s="15"/>
      <c r="E168" s="49"/>
      <c r="F168" s="49"/>
      <c r="G168" s="49"/>
      <c r="H168" s="49"/>
      <c r="I168" s="49"/>
      <c r="J168" s="49"/>
      <c r="K168" s="49"/>
      <c r="L168" s="49"/>
      <c r="M168" s="50"/>
    </row>
    <row r="169" spans="1:13" s="51" customFormat="1" ht="13" x14ac:dyDescent="0.25">
      <c r="B169" s="50"/>
      <c r="C169" s="50"/>
      <c r="D169" s="50"/>
      <c r="E169" s="49"/>
      <c r="F169" s="49"/>
      <c r="G169" s="49"/>
      <c r="H169" s="49"/>
      <c r="I169" s="49"/>
      <c r="J169" s="49"/>
      <c r="K169" s="49"/>
      <c r="L169" s="49"/>
      <c r="M169" s="50"/>
    </row>
    <row r="170" spans="1:13" s="55" customFormat="1" ht="13" x14ac:dyDescent="0.25">
      <c r="A170" s="51"/>
      <c r="B170" s="50"/>
      <c r="C170" s="50"/>
      <c r="D170" s="50"/>
      <c r="E170" s="52"/>
      <c r="F170" s="53"/>
      <c r="G170" s="53"/>
      <c r="H170" s="53"/>
      <c r="I170" s="53"/>
      <c r="J170" s="53"/>
      <c r="K170" s="53"/>
      <c r="L170" s="53"/>
      <c r="M170" s="54"/>
    </row>
    <row r="171" spans="1:13" x14ac:dyDescent="0.25">
      <c r="A171" s="55"/>
      <c r="B171" s="54"/>
      <c r="C171" s="54"/>
      <c r="D171" s="54"/>
      <c r="E171" s="15"/>
      <c r="F171" s="15"/>
      <c r="G171" s="15"/>
      <c r="H171" s="15"/>
      <c r="I171" s="15"/>
      <c r="J171" s="15"/>
      <c r="K171" s="15"/>
      <c r="L171" s="15"/>
      <c r="M171" s="15"/>
    </row>
    <row r="172" spans="1:13" x14ac:dyDescent="0.25">
      <c r="B172" s="15"/>
      <c r="C172" s="15"/>
      <c r="D172" s="15"/>
      <c r="E172" s="15"/>
      <c r="F172" s="15"/>
      <c r="G172" s="15"/>
      <c r="H172" s="15"/>
      <c r="I172" s="15"/>
      <c r="J172" s="15"/>
      <c r="K172" s="15"/>
      <c r="L172" s="15"/>
      <c r="M172" s="15"/>
    </row>
    <row r="173" spans="1:13" x14ac:dyDescent="0.25">
      <c r="B173" s="15"/>
      <c r="C173" s="15"/>
      <c r="D173" s="15"/>
      <c r="E173" s="15"/>
      <c r="F173" s="15"/>
      <c r="G173" s="15"/>
      <c r="H173" s="15"/>
      <c r="I173" s="15"/>
      <c r="J173" s="15"/>
      <c r="K173" s="15"/>
      <c r="L173" s="15"/>
      <c r="M173" s="15"/>
    </row>
    <row r="174" spans="1:13" x14ac:dyDescent="0.25">
      <c r="B174" s="15"/>
      <c r="C174" s="15"/>
      <c r="D174" s="15"/>
      <c r="E174" s="15"/>
      <c r="F174" s="15"/>
      <c r="G174" s="15"/>
      <c r="H174" s="15"/>
      <c r="I174" s="15"/>
      <c r="J174" s="15"/>
      <c r="K174" s="15"/>
      <c r="L174" s="15"/>
      <c r="M174" s="15"/>
    </row>
    <row r="175" spans="1:13" s="7" customFormat="1" x14ac:dyDescent="0.25">
      <c r="A175" s="6"/>
      <c r="B175" s="15"/>
      <c r="C175" s="15"/>
      <c r="D175" s="15"/>
      <c r="E175" s="43"/>
      <c r="F175" s="43"/>
      <c r="G175" s="43"/>
      <c r="H175" s="43"/>
      <c r="I175" s="43"/>
      <c r="J175" s="43"/>
      <c r="K175" s="43"/>
      <c r="L175" s="43"/>
      <c r="M175" s="43"/>
    </row>
    <row r="176" spans="1:13" s="7" customFormat="1" x14ac:dyDescent="0.25">
      <c r="B176" s="43"/>
      <c r="C176" s="43"/>
      <c r="D176" s="43"/>
      <c r="E176" s="43"/>
      <c r="F176" s="43"/>
      <c r="G176" s="43"/>
      <c r="H176" s="43"/>
      <c r="I176" s="43"/>
      <c r="J176" s="43"/>
      <c r="K176" s="43"/>
      <c r="L176" s="43"/>
      <c r="M176" s="43"/>
    </row>
    <row r="177" spans="1:13" x14ac:dyDescent="0.25">
      <c r="A177" s="7"/>
      <c r="B177" s="43"/>
      <c r="C177" s="43"/>
      <c r="D177" s="43"/>
      <c r="E177" s="15"/>
      <c r="F177" s="15"/>
      <c r="G177" s="15"/>
      <c r="H177" s="15"/>
      <c r="I177" s="15"/>
      <c r="J177" s="15"/>
      <c r="K177" s="15"/>
      <c r="L177" s="15"/>
      <c r="M177" s="15"/>
    </row>
    <row r="178" spans="1:13" s="8" customFormat="1" x14ac:dyDescent="0.25">
      <c r="A178" s="6"/>
      <c r="B178" s="15"/>
      <c r="C178" s="15"/>
      <c r="D178" s="15"/>
      <c r="E178" s="44"/>
      <c r="F178" s="44"/>
      <c r="G178" s="44"/>
      <c r="H178" s="44"/>
      <c r="I178" s="44"/>
      <c r="J178" s="44"/>
      <c r="K178" s="44"/>
      <c r="L178" s="44"/>
      <c r="M178" s="44"/>
    </row>
    <row r="179" spans="1:13" s="8" customFormat="1" x14ac:dyDescent="0.25">
      <c r="B179" s="44"/>
      <c r="C179" s="44"/>
      <c r="D179" s="44"/>
      <c r="E179" s="44"/>
      <c r="F179" s="44"/>
      <c r="G179" s="44"/>
      <c r="H179" s="44"/>
      <c r="I179" s="44"/>
      <c r="J179" s="44"/>
      <c r="K179" s="44"/>
      <c r="L179" s="44"/>
      <c r="M179" s="44"/>
    </row>
    <row r="180" spans="1:13" s="8" customFormat="1" ht="18" customHeight="1" x14ac:dyDescent="0.25">
      <c r="B180" s="44"/>
      <c r="C180" s="44"/>
      <c r="D180" s="44"/>
      <c r="E180" s="44"/>
      <c r="F180" s="44"/>
      <c r="G180" s="44"/>
      <c r="H180" s="44"/>
      <c r="I180" s="44"/>
      <c r="J180" s="44"/>
      <c r="K180" s="44"/>
      <c r="L180" s="44"/>
      <c r="M180" s="44"/>
    </row>
    <row r="181" spans="1:13" s="8" customFormat="1" ht="15" customHeight="1" x14ac:dyDescent="0.25">
      <c r="B181" s="44"/>
      <c r="C181" s="44"/>
      <c r="D181" s="44"/>
      <c r="E181" s="44"/>
      <c r="F181" s="44"/>
      <c r="G181" s="44"/>
      <c r="H181" s="44"/>
      <c r="I181" s="44"/>
      <c r="J181" s="44"/>
      <c r="K181" s="44"/>
      <c r="L181" s="44"/>
      <c r="M181" s="44"/>
    </row>
    <row r="182" spans="1:13" s="8" customFormat="1" x14ac:dyDescent="0.25">
      <c r="B182" s="44"/>
      <c r="C182" s="44"/>
      <c r="D182" s="44"/>
      <c r="E182" s="44"/>
      <c r="F182" s="44"/>
      <c r="G182" s="44"/>
      <c r="H182" s="44"/>
      <c r="I182" s="44"/>
      <c r="J182" s="44"/>
      <c r="K182" s="44"/>
      <c r="L182" s="44"/>
      <c r="M182" s="44"/>
    </row>
    <row r="183" spans="1:13" s="8" customFormat="1" ht="18.75" customHeight="1" x14ac:dyDescent="0.25">
      <c r="B183" s="44"/>
      <c r="C183" s="44"/>
      <c r="D183" s="44"/>
      <c r="E183" s="44"/>
      <c r="F183" s="44"/>
      <c r="G183" s="44"/>
      <c r="H183" s="44"/>
      <c r="I183" s="44"/>
      <c r="J183" s="44"/>
      <c r="K183" s="44"/>
      <c r="L183" s="44"/>
      <c r="M183" s="44"/>
    </row>
    <row r="184" spans="1:13" x14ac:dyDescent="0.25">
      <c r="A184" s="8"/>
      <c r="B184" s="44"/>
      <c r="C184" s="44"/>
      <c r="D184" s="44"/>
      <c r="E184" s="15"/>
      <c r="F184" s="15"/>
      <c r="G184" s="15"/>
      <c r="H184" s="15"/>
      <c r="I184" s="15"/>
      <c r="J184" s="15"/>
      <c r="K184" s="15"/>
      <c r="L184" s="15"/>
      <c r="M184" s="15"/>
    </row>
    <row r="185" spans="1:13" s="7" customFormat="1" ht="13" x14ac:dyDescent="0.25">
      <c r="A185" s="6"/>
      <c r="B185" s="15"/>
      <c r="C185" s="15"/>
      <c r="D185" s="15"/>
      <c r="E185" s="45"/>
      <c r="F185" s="45"/>
      <c r="G185" s="45"/>
      <c r="H185" s="45"/>
      <c r="I185" s="45"/>
      <c r="J185" s="45"/>
      <c r="K185" s="45"/>
      <c r="L185" s="45"/>
      <c r="M185" s="43"/>
    </row>
    <row r="186" spans="1:13" ht="13" x14ac:dyDescent="0.25">
      <c r="A186" s="7"/>
      <c r="B186" s="43"/>
      <c r="C186" s="43"/>
      <c r="D186" s="43"/>
      <c r="E186" s="31"/>
      <c r="F186" s="31"/>
      <c r="G186" s="31"/>
      <c r="H186" s="31"/>
      <c r="I186" s="31"/>
      <c r="J186" s="31"/>
      <c r="K186" s="31"/>
      <c r="L186" s="31"/>
      <c r="M186" s="15"/>
    </row>
    <row r="187" spans="1:13" ht="13" x14ac:dyDescent="0.25">
      <c r="B187" s="15"/>
      <c r="C187" s="15"/>
      <c r="D187" s="15"/>
      <c r="E187" s="31"/>
      <c r="F187" s="31"/>
      <c r="G187" s="31"/>
      <c r="H187" s="31"/>
      <c r="I187" s="31"/>
      <c r="J187" s="31"/>
      <c r="K187" s="31"/>
      <c r="L187" s="31"/>
      <c r="M187" s="15"/>
    </row>
    <row r="188" spans="1:13" ht="13" x14ac:dyDescent="0.25">
      <c r="B188" s="15"/>
      <c r="C188" s="15"/>
      <c r="D188" s="15"/>
      <c r="E188" s="31"/>
      <c r="F188" s="31"/>
      <c r="G188" s="31"/>
      <c r="H188" s="31"/>
      <c r="I188" s="31"/>
      <c r="J188" s="31"/>
      <c r="K188" s="31"/>
      <c r="L188" s="31"/>
      <c r="M188" s="15"/>
    </row>
    <row r="189" spans="1:13" ht="13" x14ac:dyDescent="0.25">
      <c r="B189" s="15"/>
      <c r="C189" s="15"/>
      <c r="D189" s="15"/>
      <c r="E189" s="31"/>
      <c r="F189" s="31"/>
      <c r="G189" s="31"/>
      <c r="H189" s="31"/>
      <c r="I189" s="31"/>
      <c r="J189" s="31"/>
      <c r="K189" s="31"/>
      <c r="L189" s="31"/>
      <c r="M189" s="15"/>
    </row>
    <row r="190" spans="1:13" ht="13" x14ac:dyDescent="0.25">
      <c r="B190" s="15"/>
      <c r="C190" s="15"/>
      <c r="D190" s="15"/>
      <c r="E190" s="31"/>
      <c r="F190" s="31"/>
      <c r="G190" s="31"/>
      <c r="H190" s="31"/>
      <c r="I190" s="31"/>
      <c r="J190" s="31"/>
      <c r="K190" s="31"/>
      <c r="L190" s="31"/>
      <c r="M190" s="15"/>
    </row>
    <row r="191" spans="1:13" s="7" customFormat="1" ht="13" x14ac:dyDescent="0.25">
      <c r="A191" s="6"/>
      <c r="B191" s="15"/>
      <c r="C191" s="15"/>
      <c r="D191" s="15"/>
      <c r="E191" s="58"/>
      <c r="F191" s="58"/>
      <c r="G191" s="58"/>
      <c r="H191" s="58"/>
      <c r="I191" s="58"/>
      <c r="J191" s="58"/>
      <c r="K191" s="58"/>
      <c r="L191" s="58"/>
      <c r="M191" s="43"/>
    </row>
    <row r="192" spans="1:13" x14ac:dyDescent="0.25">
      <c r="A192" s="7"/>
      <c r="B192" s="43"/>
      <c r="C192" s="43"/>
      <c r="D192" s="43"/>
      <c r="E192" s="15"/>
      <c r="F192" s="15"/>
      <c r="G192" s="15"/>
      <c r="H192" s="15"/>
      <c r="I192" s="15"/>
      <c r="J192" s="15"/>
      <c r="K192" s="15"/>
      <c r="L192" s="15"/>
      <c r="M192" s="15"/>
    </row>
    <row r="193" spans="1:13" s="7" customFormat="1" x14ac:dyDescent="0.25">
      <c r="A193" s="6"/>
      <c r="B193" s="15"/>
      <c r="C193" s="15"/>
      <c r="D193" s="15"/>
      <c r="E193" s="43"/>
      <c r="F193" s="43"/>
      <c r="G193" s="43"/>
      <c r="H193" s="43"/>
      <c r="I193" s="43"/>
      <c r="J193" s="43"/>
      <c r="K193" s="43"/>
      <c r="L193" s="43"/>
      <c r="M193" s="43"/>
    </row>
    <row r="194" spans="1:13" x14ac:dyDescent="0.25">
      <c r="A194" s="7"/>
      <c r="B194" s="43"/>
      <c r="C194" s="43"/>
      <c r="D194" s="43"/>
      <c r="E194" s="15"/>
      <c r="F194" s="15"/>
      <c r="G194" s="15"/>
      <c r="H194" s="15"/>
      <c r="I194" s="15"/>
      <c r="J194" s="15"/>
      <c r="K194" s="15"/>
      <c r="L194" s="15"/>
      <c r="M194" s="15"/>
    </row>
    <row r="195" spans="1:13" ht="13" x14ac:dyDescent="0.25">
      <c r="B195" s="15"/>
      <c r="C195" s="15"/>
      <c r="D195" s="15"/>
      <c r="E195" s="17"/>
      <c r="F195" s="17"/>
      <c r="G195" s="15"/>
      <c r="H195" s="15"/>
      <c r="I195" s="15"/>
      <c r="J195" s="15"/>
      <c r="K195" s="15"/>
      <c r="L195" s="15"/>
      <c r="M195" s="15"/>
    </row>
    <row r="196" spans="1:13" ht="13" x14ac:dyDescent="0.25">
      <c r="B196" s="15"/>
      <c r="C196" s="15"/>
      <c r="D196" s="15"/>
      <c r="E196" s="5"/>
      <c r="F196" s="17"/>
      <c r="G196" s="15"/>
      <c r="H196" s="17"/>
      <c r="I196" s="15"/>
      <c r="J196" s="15"/>
      <c r="K196" s="15"/>
      <c r="L196" s="15"/>
      <c r="M196" s="15"/>
    </row>
    <row r="197" spans="1:13" ht="30" customHeight="1" x14ac:dyDescent="0.25">
      <c r="B197" s="15"/>
      <c r="C197" s="15"/>
      <c r="D197" s="15"/>
      <c r="E197" s="5"/>
      <c r="F197" s="17"/>
      <c r="G197" s="15"/>
      <c r="H197" s="18"/>
      <c r="I197" s="15"/>
      <c r="J197" s="15"/>
      <c r="K197" s="15"/>
      <c r="L197" s="15"/>
      <c r="M197" s="15"/>
    </row>
    <row r="198" spans="1:13" x14ac:dyDescent="0.25">
      <c r="B198" s="15"/>
      <c r="C198" s="15"/>
      <c r="D198" s="15"/>
      <c r="E198" s="15"/>
      <c r="F198" s="5"/>
      <c r="G198" s="15"/>
      <c r="H198" s="15"/>
      <c r="I198" s="15"/>
      <c r="J198" s="15"/>
      <c r="K198" s="15"/>
      <c r="L198" s="15"/>
      <c r="M198" s="15"/>
    </row>
    <row r="199" spans="1:13" x14ac:dyDescent="0.25">
      <c r="B199" s="15"/>
      <c r="C199" s="15"/>
      <c r="D199" s="15"/>
      <c r="E199" s="15"/>
      <c r="F199" s="5"/>
      <c r="G199" s="15"/>
      <c r="H199" s="15"/>
      <c r="I199" s="15"/>
      <c r="J199" s="15"/>
      <c r="K199" s="15"/>
      <c r="L199" s="15"/>
      <c r="M199" s="15"/>
    </row>
    <row r="200" spans="1:13" x14ac:dyDescent="0.25">
      <c r="B200" s="15"/>
      <c r="C200" s="15"/>
      <c r="D200" s="15"/>
      <c r="E200" s="15"/>
      <c r="F200" s="5"/>
      <c r="G200" s="15"/>
      <c r="H200" s="15"/>
      <c r="I200" s="15"/>
      <c r="J200" s="15"/>
      <c r="K200" s="15"/>
      <c r="L200" s="15"/>
      <c r="M200" s="15"/>
    </row>
    <row r="201" spans="1:13" x14ac:dyDescent="0.25">
      <c r="B201" s="15"/>
      <c r="C201" s="15"/>
      <c r="D201" s="15"/>
      <c r="E201" s="15"/>
      <c r="F201" s="5"/>
      <c r="G201" s="15"/>
      <c r="H201" s="15"/>
      <c r="I201" s="15"/>
      <c r="J201" s="15"/>
      <c r="K201" s="15"/>
      <c r="L201" s="15"/>
      <c r="M201" s="15"/>
    </row>
    <row r="202" spans="1:13" x14ac:dyDescent="0.25">
      <c r="B202" s="15"/>
      <c r="C202" s="15"/>
      <c r="D202" s="15"/>
      <c r="E202" s="15"/>
      <c r="F202" s="5"/>
      <c r="G202" s="15"/>
      <c r="H202" s="15"/>
      <c r="I202" s="15"/>
      <c r="J202" s="15"/>
      <c r="K202" s="15"/>
      <c r="L202" s="15"/>
      <c r="M202" s="15"/>
    </row>
    <row r="203" spans="1:13" x14ac:dyDescent="0.25">
      <c r="B203" s="15"/>
      <c r="C203" s="15"/>
      <c r="D203" s="15"/>
      <c r="E203" s="15"/>
      <c r="F203" s="5"/>
      <c r="G203" s="15"/>
      <c r="H203" s="15"/>
      <c r="I203" s="15"/>
      <c r="J203" s="15"/>
      <c r="K203" s="15"/>
      <c r="L203" s="15"/>
      <c r="M203" s="15"/>
    </row>
    <row r="204" spans="1:13" x14ac:dyDescent="0.25">
      <c r="B204" s="15"/>
      <c r="C204" s="15"/>
      <c r="D204" s="15"/>
      <c r="E204" s="15"/>
      <c r="F204" s="5"/>
      <c r="G204" s="15"/>
      <c r="H204" s="15"/>
      <c r="I204" s="15"/>
      <c r="J204" s="15"/>
      <c r="K204" s="15"/>
      <c r="L204" s="15"/>
      <c r="M204" s="15"/>
    </row>
    <row r="205" spans="1:13" x14ac:dyDescent="0.25">
      <c r="B205" s="15"/>
      <c r="C205" s="15"/>
      <c r="D205" s="15"/>
      <c r="E205" s="15"/>
      <c r="F205" s="5"/>
      <c r="G205" s="15"/>
      <c r="H205" s="15"/>
      <c r="I205" s="15"/>
      <c r="J205" s="15"/>
      <c r="K205" s="15"/>
      <c r="L205" s="15"/>
      <c r="M205" s="15"/>
    </row>
    <row r="206" spans="1:13" ht="13" x14ac:dyDescent="0.25">
      <c r="B206" s="15"/>
      <c r="C206" s="15"/>
      <c r="D206" s="15"/>
      <c r="E206" s="15"/>
      <c r="F206" s="16"/>
      <c r="G206" s="15"/>
      <c r="H206" s="15"/>
      <c r="I206" s="15"/>
      <c r="J206" s="15"/>
      <c r="K206" s="15"/>
      <c r="L206" s="15"/>
      <c r="M206" s="15"/>
    </row>
    <row r="207" spans="1:13" x14ac:dyDescent="0.25">
      <c r="B207" s="15"/>
      <c r="C207" s="15"/>
      <c r="D207" s="15"/>
      <c r="E207" s="15"/>
      <c r="F207" s="15"/>
      <c r="G207" s="15"/>
      <c r="H207" s="15"/>
      <c r="I207" s="15"/>
      <c r="J207" s="15"/>
      <c r="K207" s="15"/>
      <c r="L207" s="15"/>
      <c r="M207" s="15"/>
    </row>
    <row r="208" spans="1:13" x14ac:dyDescent="0.25">
      <c r="B208" s="15"/>
      <c r="C208" s="15"/>
      <c r="D208" s="15"/>
      <c r="E208" s="42"/>
      <c r="F208" s="15"/>
      <c r="G208" s="15"/>
      <c r="H208" s="15"/>
      <c r="I208" s="15"/>
      <c r="J208" s="15"/>
      <c r="K208" s="15"/>
      <c r="L208" s="15"/>
      <c r="M208" s="15"/>
    </row>
    <row r="209" spans="2:13" x14ac:dyDescent="0.25">
      <c r="B209" s="15"/>
      <c r="C209" s="15"/>
      <c r="D209" s="15"/>
      <c r="E209" s="42"/>
      <c r="F209" s="15"/>
      <c r="G209" s="15"/>
      <c r="H209" s="15"/>
      <c r="I209" s="15"/>
      <c r="J209" s="15"/>
      <c r="K209" s="15"/>
      <c r="L209" s="15"/>
      <c r="M209" s="15"/>
    </row>
    <row r="210" spans="2:13" x14ac:dyDescent="0.25">
      <c r="B210" s="15"/>
      <c r="C210" s="15"/>
      <c r="D210" s="15"/>
      <c r="E210" s="15"/>
      <c r="F210" s="15"/>
      <c r="G210" s="15"/>
      <c r="H210" s="15"/>
      <c r="I210" s="15"/>
      <c r="J210" s="15"/>
      <c r="K210" s="15"/>
      <c r="L210" s="15"/>
      <c r="M210" s="15"/>
    </row>
    <row r="211" spans="2:13" ht="13" x14ac:dyDescent="0.25">
      <c r="B211" s="15"/>
      <c r="C211" s="15"/>
      <c r="D211" s="15"/>
      <c r="E211" s="17"/>
      <c r="F211" s="17"/>
      <c r="G211" s="15"/>
      <c r="H211" s="15"/>
      <c r="I211" s="15"/>
      <c r="J211" s="15"/>
      <c r="K211" s="15"/>
      <c r="L211" s="15"/>
      <c r="M211" s="15"/>
    </row>
    <row r="212" spans="2:13" ht="24.75" customHeight="1" x14ac:dyDescent="0.25">
      <c r="B212" s="15"/>
      <c r="C212" s="15"/>
      <c r="D212" s="15"/>
      <c r="E212" s="4"/>
      <c r="F212" s="17"/>
      <c r="G212" s="4"/>
      <c r="H212" s="17"/>
      <c r="I212" s="15"/>
      <c r="J212" s="15"/>
      <c r="K212" s="15"/>
      <c r="L212" s="15"/>
      <c r="M212" s="15"/>
    </row>
    <row r="213" spans="2:13" ht="13" x14ac:dyDescent="0.25">
      <c r="B213" s="15"/>
      <c r="C213" s="15"/>
      <c r="D213" s="15"/>
      <c r="E213" s="4"/>
      <c r="F213" s="17"/>
      <c r="G213" s="4"/>
      <c r="H213" s="18"/>
      <c r="I213" s="15"/>
      <c r="J213" s="15"/>
      <c r="K213" s="15"/>
      <c r="L213" s="15"/>
      <c r="M213" s="15"/>
    </row>
    <row r="214" spans="2:13" x14ac:dyDescent="0.25">
      <c r="B214" s="15"/>
      <c r="C214" s="15"/>
      <c r="D214" s="15"/>
      <c r="E214" s="5"/>
      <c r="F214" s="5"/>
      <c r="G214" s="15"/>
      <c r="H214" s="5"/>
      <c r="I214" s="15"/>
      <c r="J214" s="15"/>
      <c r="K214" s="15"/>
      <c r="L214" s="15"/>
      <c r="M214" s="15"/>
    </row>
    <row r="215" spans="2:13" x14ac:dyDescent="0.25">
      <c r="B215" s="15"/>
      <c r="C215" s="15"/>
      <c r="D215" s="15"/>
      <c r="E215" s="5"/>
      <c r="F215" s="5"/>
      <c r="G215" s="15"/>
      <c r="H215" s="5"/>
      <c r="I215" s="15"/>
      <c r="J215" s="15"/>
      <c r="K215" s="15"/>
      <c r="L215" s="15"/>
      <c r="M215" s="15"/>
    </row>
    <row r="216" spans="2:13" ht="13" x14ac:dyDescent="0.25">
      <c r="B216" s="15"/>
      <c r="C216" s="15"/>
      <c r="D216" s="15"/>
      <c r="E216" s="16"/>
      <c r="F216" s="16"/>
      <c r="G216" s="15"/>
      <c r="H216" s="16"/>
      <c r="I216" s="15"/>
      <c r="J216" s="15"/>
      <c r="K216" s="15"/>
      <c r="L216" s="15"/>
      <c r="M216" s="15"/>
    </row>
    <row r="217" spans="2:13" x14ac:dyDescent="0.25">
      <c r="B217" s="15"/>
      <c r="C217" s="15"/>
      <c r="D217" s="15"/>
      <c r="E217" s="15"/>
      <c r="F217" s="15"/>
      <c r="G217" s="15"/>
      <c r="H217" s="15"/>
      <c r="I217" s="15"/>
      <c r="J217" s="15"/>
      <c r="K217" s="15"/>
      <c r="L217" s="15"/>
      <c r="M217" s="15"/>
    </row>
    <row r="218" spans="2:13" ht="13" x14ac:dyDescent="0.25">
      <c r="B218" s="15"/>
      <c r="C218" s="15"/>
      <c r="D218" s="15"/>
      <c r="E218" s="17"/>
      <c r="F218" s="17"/>
      <c r="G218" s="15"/>
      <c r="H218" s="15"/>
      <c r="I218" s="15"/>
      <c r="J218" s="15"/>
      <c r="K218" s="15"/>
      <c r="L218" s="15"/>
      <c r="M218" s="15"/>
    </row>
    <row r="219" spans="2:13" ht="13" x14ac:dyDescent="0.25">
      <c r="B219" s="15"/>
      <c r="C219" s="15"/>
      <c r="D219" s="15"/>
      <c r="E219" s="5"/>
      <c r="F219" s="17"/>
      <c r="G219" s="15"/>
      <c r="H219" s="17"/>
      <c r="I219" s="15"/>
      <c r="J219" s="15"/>
      <c r="K219" s="15"/>
      <c r="L219" s="15"/>
      <c r="M219" s="15"/>
    </row>
    <row r="220" spans="2:13" ht="13" x14ac:dyDescent="0.25">
      <c r="B220" s="15"/>
      <c r="C220" s="15"/>
      <c r="D220" s="15"/>
      <c r="E220" s="5"/>
      <c r="F220" s="17"/>
      <c r="G220" s="15"/>
      <c r="H220" s="17"/>
      <c r="I220" s="15"/>
      <c r="J220" s="15"/>
      <c r="K220" s="15"/>
      <c r="L220" s="15"/>
      <c r="M220" s="15"/>
    </row>
    <row r="221" spans="2:13" ht="13" x14ac:dyDescent="0.25">
      <c r="B221" s="15"/>
      <c r="C221" s="15"/>
      <c r="D221" s="15"/>
      <c r="E221" s="5"/>
      <c r="F221" s="17"/>
      <c r="G221" s="15"/>
      <c r="H221" s="17"/>
      <c r="I221" s="15"/>
      <c r="J221" s="15"/>
      <c r="K221" s="15"/>
      <c r="L221" s="15"/>
      <c r="M221" s="15"/>
    </row>
    <row r="222" spans="2:13" ht="13" x14ac:dyDescent="0.25">
      <c r="B222" s="15"/>
      <c r="C222" s="15"/>
      <c r="D222" s="15"/>
      <c r="E222" s="15"/>
      <c r="F222" s="16"/>
      <c r="G222" s="15"/>
      <c r="H222" s="16"/>
      <c r="I222" s="15"/>
      <c r="J222" s="15"/>
      <c r="K222" s="15"/>
      <c r="L222" s="15"/>
      <c r="M222" s="15"/>
    </row>
    <row r="223" spans="2:13" x14ac:dyDescent="0.25">
      <c r="B223" s="15"/>
      <c r="C223" s="15"/>
      <c r="D223" s="15"/>
      <c r="E223" s="15"/>
      <c r="F223" s="15"/>
      <c r="G223" s="15"/>
      <c r="H223" s="15"/>
      <c r="I223" s="15"/>
      <c r="J223" s="15"/>
      <c r="K223" s="15"/>
      <c r="L223" s="15"/>
      <c r="M223" s="15"/>
    </row>
    <row r="224" spans="2:13" x14ac:dyDescent="0.25">
      <c r="B224" s="15"/>
      <c r="C224" s="15"/>
      <c r="D224" s="15"/>
      <c r="E224" s="15"/>
      <c r="F224" s="15"/>
      <c r="G224" s="15"/>
      <c r="H224" s="15"/>
      <c r="I224" s="15"/>
      <c r="J224" s="15"/>
      <c r="K224" s="15"/>
      <c r="L224" s="15"/>
      <c r="M224" s="15"/>
    </row>
    <row r="225" spans="1:15" x14ac:dyDescent="0.25">
      <c r="B225" s="15"/>
      <c r="C225" s="15"/>
      <c r="D225" s="15"/>
      <c r="E225" s="15"/>
      <c r="F225" s="15"/>
      <c r="G225" s="15"/>
      <c r="H225" s="15"/>
      <c r="I225" s="15"/>
      <c r="J225" s="15"/>
      <c r="K225" s="15"/>
      <c r="L225" s="15"/>
      <c r="M225" s="15"/>
    </row>
    <row r="226" spans="1:15" x14ac:dyDescent="0.25">
      <c r="B226" s="15"/>
      <c r="C226" s="15"/>
      <c r="D226" s="15"/>
      <c r="E226" s="15"/>
      <c r="F226" s="15"/>
      <c r="G226" s="15"/>
      <c r="H226" s="15"/>
      <c r="I226" s="15"/>
      <c r="J226" s="15"/>
      <c r="K226" s="15"/>
      <c r="L226" s="15"/>
      <c r="M226" s="15"/>
    </row>
    <row r="227" spans="1:15" s="7" customFormat="1" x14ac:dyDescent="0.25">
      <c r="A227" s="6"/>
      <c r="B227" s="15"/>
      <c r="C227" s="15"/>
      <c r="D227" s="15"/>
      <c r="E227" s="43"/>
      <c r="F227" s="43"/>
      <c r="G227" s="43"/>
      <c r="H227" s="43"/>
      <c r="I227" s="43"/>
      <c r="J227" s="43"/>
      <c r="K227" s="43"/>
      <c r="L227" s="43"/>
      <c r="M227" s="43"/>
    </row>
    <row r="228" spans="1:15" s="7" customFormat="1" x14ac:dyDescent="0.25">
      <c r="B228" s="43"/>
      <c r="C228" s="43"/>
      <c r="D228" s="43"/>
      <c r="E228" s="43"/>
      <c r="F228" s="43"/>
      <c r="G228" s="43"/>
      <c r="H228" s="43"/>
      <c r="I228" s="43"/>
      <c r="J228" s="43"/>
      <c r="K228" s="43"/>
      <c r="L228" s="43"/>
      <c r="M228" s="43"/>
    </row>
    <row r="229" spans="1:15" ht="13" x14ac:dyDescent="0.25">
      <c r="A229" s="7"/>
      <c r="B229" s="43"/>
      <c r="C229" s="43"/>
      <c r="D229" s="43"/>
      <c r="E229" s="5"/>
      <c r="F229" s="17"/>
      <c r="G229" s="15"/>
      <c r="H229" s="17"/>
      <c r="I229" s="15"/>
      <c r="J229" s="15"/>
      <c r="K229" s="15"/>
      <c r="L229" s="15"/>
      <c r="M229" s="15"/>
    </row>
    <row r="230" spans="1:15" ht="13" x14ac:dyDescent="0.25">
      <c r="B230" s="15"/>
      <c r="C230" s="15"/>
      <c r="D230" s="15"/>
      <c r="E230" s="5"/>
      <c r="F230" s="17"/>
      <c r="G230" s="15"/>
      <c r="H230" s="17"/>
      <c r="I230" s="15"/>
      <c r="J230" s="15"/>
      <c r="K230" s="15"/>
      <c r="L230" s="15"/>
      <c r="M230" s="15"/>
    </row>
    <row r="231" spans="1:15" x14ac:dyDescent="0.25">
      <c r="B231" s="15"/>
      <c r="C231" s="15"/>
      <c r="D231" s="15"/>
      <c r="E231" s="5"/>
      <c r="F231" s="5"/>
      <c r="G231" s="15"/>
      <c r="H231" s="5"/>
      <c r="I231" s="15"/>
      <c r="J231" s="15"/>
      <c r="K231" s="15"/>
      <c r="L231" s="15"/>
      <c r="M231" s="15"/>
    </row>
    <row r="232" spans="1:15" x14ac:dyDescent="0.25">
      <c r="B232" s="15"/>
      <c r="C232" s="15"/>
      <c r="D232" s="15"/>
      <c r="E232" s="5"/>
      <c r="F232" s="5"/>
      <c r="G232" s="15"/>
      <c r="H232" s="5"/>
      <c r="I232" s="15"/>
      <c r="J232" s="15"/>
      <c r="K232" s="15"/>
      <c r="L232" s="15"/>
      <c r="M232" s="15"/>
    </row>
    <row r="233" spans="1:15" x14ac:dyDescent="0.25">
      <c r="B233" s="15"/>
      <c r="C233" s="15"/>
      <c r="D233" s="15"/>
      <c r="E233" s="5"/>
      <c r="F233" s="5"/>
      <c r="G233" s="15"/>
      <c r="H233" s="5"/>
      <c r="I233" s="15"/>
      <c r="J233" s="15"/>
      <c r="K233" s="15"/>
      <c r="L233" s="15"/>
      <c r="M233" s="15"/>
    </row>
    <row r="234" spans="1:15" ht="13" x14ac:dyDescent="0.25">
      <c r="B234" s="15"/>
      <c r="C234" s="15"/>
      <c r="D234" s="15"/>
      <c r="E234" s="5"/>
      <c r="F234" s="16"/>
      <c r="G234" s="15"/>
      <c r="H234" s="16"/>
      <c r="I234" s="15"/>
      <c r="J234" s="15"/>
      <c r="K234" s="15"/>
      <c r="L234" s="15"/>
      <c r="M234" s="15"/>
    </row>
    <row r="235" spans="1:15" ht="13" x14ac:dyDescent="0.25">
      <c r="B235" s="15"/>
      <c r="C235" s="15"/>
      <c r="D235" s="15"/>
      <c r="E235" s="5"/>
      <c r="F235" s="16"/>
      <c r="G235" s="15"/>
      <c r="H235" s="16"/>
      <c r="I235" s="15"/>
      <c r="J235" s="15"/>
      <c r="K235" s="15"/>
      <c r="L235" s="15"/>
      <c r="M235" s="15"/>
    </row>
    <row r="236" spans="1:15" ht="13" x14ac:dyDescent="0.25">
      <c r="B236" s="15"/>
      <c r="C236" s="15"/>
      <c r="D236" s="15"/>
      <c r="E236" s="5"/>
      <c r="F236" s="16"/>
      <c r="G236" s="15"/>
      <c r="H236" s="16"/>
      <c r="I236" s="15"/>
      <c r="J236" s="15"/>
      <c r="K236" s="15"/>
      <c r="L236" s="15"/>
      <c r="M236" s="15"/>
    </row>
    <row r="237" spans="1:15" ht="13" x14ac:dyDescent="0.25">
      <c r="B237" s="15"/>
      <c r="C237" s="15"/>
      <c r="D237" s="15"/>
      <c r="E237" s="5"/>
      <c r="F237" s="16"/>
      <c r="G237" s="15"/>
      <c r="H237" s="16"/>
      <c r="I237" s="15"/>
      <c r="J237" s="15"/>
      <c r="K237" s="15"/>
      <c r="L237" s="15"/>
      <c r="M237" s="15"/>
      <c r="N237" s="11"/>
      <c r="O237" s="11"/>
    </row>
    <row r="238" spans="1:15" x14ac:dyDescent="0.25">
      <c r="B238" s="15"/>
      <c r="C238" s="15"/>
      <c r="D238" s="15"/>
      <c r="E238" s="15"/>
      <c r="F238" s="15"/>
      <c r="G238" s="15"/>
      <c r="H238" s="15"/>
      <c r="I238" s="15"/>
      <c r="J238" s="15"/>
      <c r="K238" s="15"/>
      <c r="L238" s="15"/>
      <c r="M238" s="15"/>
    </row>
    <row r="239" spans="1:15" s="7" customFormat="1" x14ac:dyDescent="0.25">
      <c r="A239" s="6"/>
      <c r="B239" s="15"/>
      <c r="C239" s="15"/>
      <c r="D239" s="15"/>
      <c r="E239" s="43"/>
      <c r="F239" s="43"/>
      <c r="G239" s="43"/>
      <c r="H239" s="43"/>
      <c r="I239" s="43"/>
      <c r="J239" s="43"/>
      <c r="K239" s="43"/>
      <c r="L239" s="43"/>
      <c r="M239" s="43"/>
    </row>
    <row r="240" spans="1:15" s="7" customFormat="1" x14ac:dyDescent="0.25">
      <c r="B240" s="43"/>
      <c r="C240" s="43"/>
      <c r="D240" s="43"/>
      <c r="E240" s="43"/>
      <c r="F240" s="43"/>
      <c r="G240" s="43"/>
      <c r="H240" s="43"/>
      <c r="I240" s="43"/>
      <c r="J240" s="43"/>
      <c r="K240" s="43"/>
      <c r="L240" s="43"/>
      <c r="M240" s="43"/>
    </row>
    <row r="241" spans="1:13" ht="13" x14ac:dyDescent="0.25">
      <c r="A241" s="7"/>
      <c r="B241" s="43"/>
      <c r="C241" s="43"/>
      <c r="D241" s="43"/>
      <c r="E241" s="5"/>
      <c r="F241" s="15"/>
      <c r="G241" s="15"/>
      <c r="H241" s="15"/>
      <c r="I241" s="59"/>
      <c r="J241" s="15"/>
      <c r="K241" s="15"/>
      <c r="L241" s="15"/>
      <c r="M241" s="15"/>
    </row>
    <row r="242" spans="1:13" ht="13" x14ac:dyDescent="0.25">
      <c r="B242" s="15"/>
      <c r="C242" s="15"/>
      <c r="D242" s="15"/>
      <c r="E242" s="15"/>
      <c r="F242" s="15"/>
      <c r="G242" s="15"/>
      <c r="H242" s="15"/>
      <c r="I242" s="16"/>
      <c r="J242" s="15"/>
      <c r="K242" s="15"/>
      <c r="L242" s="15"/>
      <c r="M242" s="15"/>
    </row>
    <row r="243" spans="1:13" ht="13" x14ac:dyDescent="0.25">
      <c r="B243" s="15"/>
      <c r="C243" s="15"/>
      <c r="D243" s="15"/>
      <c r="E243" s="5"/>
      <c r="F243" s="15"/>
      <c r="G243" s="15"/>
      <c r="H243" s="15"/>
      <c r="I243" s="59"/>
      <c r="J243" s="15"/>
      <c r="K243" s="15"/>
      <c r="L243" s="15"/>
      <c r="M243" s="15"/>
    </row>
    <row r="244" spans="1:13" ht="13" x14ac:dyDescent="0.25">
      <c r="B244" s="15"/>
      <c r="C244" s="15"/>
      <c r="D244" s="15"/>
      <c r="E244" s="5"/>
      <c r="F244" s="15"/>
      <c r="G244" s="16"/>
      <c r="H244" s="15"/>
      <c r="I244" s="15"/>
      <c r="J244" s="15"/>
      <c r="K244" s="15"/>
      <c r="L244" s="15"/>
      <c r="M244" s="15"/>
    </row>
    <row r="245" spans="1:13" x14ac:dyDescent="0.25">
      <c r="B245" s="15"/>
      <c r="C245" s="15"/>
      <c r="D245" s="15"/>
      <c r="E245" s="15"/>
      <c r="F245" s="15"/>
      <c r="G245" s="15"/>
      <c r="H245" s="15"/>
      <c r="I245" s="15"/>
      <c r="J245" s="15"/>
      <c r="K245" s="15"/>
      <c r="L245" s="15"/>
      <c r="M245" s="15"/>
    </row>
    <row r="246" spans="1:13" x14ac:dyDescent="0.25">
      <c r="B246" s="15"/>
      <c r="C246" s="15"/>
      <c r="D246" s="15"/>
      <c r="E246" s="15"/>
      <c r="F246" s="15"/>
      <c r="G246" s="15"/>
      <c r="H246" s="15"/>
      <c r="I246" s="15"/>
      <c r="J246" s="15"/>
      <c r="K246" s="15"/>
      <c r="L246" s="15"/>
      <c r="M246" s="15"/>
    </row>
    <row r="247" spans="1:13" x14ac:dyDescent="0.25">
      <c r="B247" s="15"/>
      <c r="C247" s="15"/>
      <c r="D247" s="15"/>
      <c r="E247" s="15"/>
      <c r="F247" s="15"/>
      <c r="G247" s="15"/>
      <c r="H247" s="15"/>
      <c r="I247" s="15"/>
      <c r="J247" s="15"/>
      <c r="K247" s="15"/>
      <c r="L247" s="15"/>
      <c r="M247" s="15"/>
    </row>
    <row r="248" spans="1:13" s="8" customFormat="1" x14ac:dyDescent="0.25">
      <c r="A248" s="6"/>
      <c r="B248" s="15"/>
      <c r="C248" s="15"/>
      <c r="D248" s="15"/>
      <c r="E248" s="44"/>
      <c r="F248" s="44"/>
      <c r="G248" s="44"/>
      <c r="H248" s="44"/>
      <c r="I248" s="44"/>
      <c r="J248" s="44"/>
      <c r="K248" s="44"/>
      <c r="L248" s="44"/>
      <c r="M248" s="44"/>
    </row>
    <row r="249" spans="1:13" x14ac:dyDescent="0.25">
      <c r="A249" s="8"/>
      <c r="B249" s="44"/>
      <c r="C249" s="44"/>
      <c r="D249" s="44"/>
      <c r="E249" s="15"/>
      <c r="F249" s="15"/>
      <c r="G249" s="15"/>
      <c r="H249" s="15"/>
      <c r="I249" s="15"/>
      <c r="J249" s="15"/>
      <c r="K249" s="15"/>
      <c r="L249" s="15"/>
      <c r="M249" s="15"/>
    </row>
    <row r="250" spans="1:13" s="8" customFormat="1" x14ac:dyDescent="0.25">
      <c r="A250" s="6"/>
      <c r="B250" s="15"/>
      <c r="C250" s="15"/>
      <c r="D250" s="15"/>
      <c r="E250" s="44"/>
      <c r="F250" s="44"/>
      <c r="G250" s="44"/>
      <c r="H250" s="44"/>
      <c r="I250" s="44"/>
      <c r="J250" s="44"/>
      <c r="K250" s="44"/>
      <c r="L250" s="44"/>
      <c r="M250" s="44"/>
    </row>
    <row r="251" spans="1:13" s="8" customFormat="1" x14ac:dyDescent="0.25">
      <c r="B251" s="44"/>
      <c r="C251" s="44"/>
      <c r="D251" s="44"/>
      <c r="E251" s="44"/>
      <c r="F251" s="44"/>
      <c r="G251" s="44"/>
      <c r="H251" s="44"/>
      <c r="I251" s="44"/>
      <c r="J251" s="44"/>
      <c r="K251" s="44"/>
      <c r="L251" s="44"/>
      <c r="M251" s="44"/>
    </row>
    <row r="252" spans="1:13" s="8" customFormat="1" x14ac:dyDescent="0.25">
      <c r="B252" s="44"/>
      <c r="C252" s="44"/>
      <c r="D252" s="44"/>
      <c r="E252" s="44"/>
      <c r="F252" s="44"/>
      <c r="G252" s="44"/>
      <c r="H252" s="44"/>
      <c r="I252" s="44"/>
      <c r="J252" s="44"/>
      <c r="K252" s="44"/>
      <c r="L252" s="44"/>
      <c r="M252" s="44"/>
    </row>
    <row r="253" spans="1:13" s="8" customFormat="1" x14ac:dyDescent="0.25">
      <c r="B253" s="44"/>
      <c r="C253" s="44"/>
      <c r="D253" s="44"/>
      <c r="E253" s="44"/>
      <c r="F253" s="44"/>
      <c r="G253" s="44"/>
      <c r="H253" s="44"/>
      <c r="I253" s="44"/>
      <c r="J253" s="44"/>
      <c r="K253" s="44"/>
      <c r="L253" s="44"/>
      <c r="M253" s="44"/>
    </row>
    <row r="254" spans="1:13" s="8" customFormat="1" ht="18" customHeight="1" x14ac:dyDescent="0.25">
      <c r="B254" s="44"/>
      <c r="C254" s="44"/>
      <c r="D254" s="44"/>
      <c r="E254" s="44"/>
      <c r="F254" s="44"/>
      <c r="G254" s="44"/>
      <c r="H254" s="44"/>
      <c r="I254" s="44"/>
      <c r="J254" s="44"/>
      <c r="K254" s="44"/>
      <c r="L254" s="44"/>
      <c r="M254" s="44"/>
    </row>
    <row r="255" spans="1:13" s="8" customFormat="1" x14ac:dyDescent="0.25">
      <c r="B255" s="44"/>
      <c r="C255" s="44"/>
      <c r="D255" s="44"/>
      <c r="E255" s="44"/>
      <c r="F255" s="44"/>
      <c r="G255" s="44"/>
      <c r="H255" s="44"/>
      <c r="I255" s="44"/>
      <c r="J255" s="44"/>
      <c r="K255" s="44"/>
      <c r="L255" s="44"/>
      <c r="M255" s="44"/>
    </row>
    <row r="256" spans="1:13" s="8" customFormat="1" x14ac:dyDescent="0.25">
      <c r="B256" s="44"/>
      <c r="C256" s="44"/>
      <c r="D256" s="44"/>
      <c r="E256" s="44"/>
      <c r="F256" s="44"/>
      <c r="G256" s="44"/>
      <c r="H256" s="44"/>
      <c r="I256" s="44"/>
      <c r="J256" s="44"/>
      <c r="K256" s="44"/>
      <c r="L256" s="44"/>
      <c r="M256" s="44"/>
    </row>
    <row r="257" spans="1:14" x14ac:dyDescent="0.25">
      <c r="A257" s="8"/>
      <c r="B257" s="44"/>
      <c r="C257" s="44"/>
      <c r="D257" s="44"/>
      <c r="E257" s="15"/>
      <c r="F257" s="15"/>
      <c r="G257" s="15"/>
      <c r="H257" s="15"/>
      <c r="I257" s="15"/>
      <c r="J257" s="15"/>
      <c r="K257" s="15"/>
      <c r="L257" s="15"/>
      <c r="M257" s="15"/>
    </row>
    <row r="258" spans="1:14" x14ac:dyDescent="0.25">
      <c r="B258" s="15"/>
      <c r="C258" s="15"/>
      <c r="D258" s="15"/>
      <c r="E258" s="15"/>
      <c r="F258" s="15"/>
      <c r="G258" s="15"/>
      <c r="H258" s="15"/>
      <c r="I258" s="15"/>
      <c r="J258" s="15"/>
      <c r="K258" s="15"/>
      <c r="L258" s="15"/>
      <c r="M258" s="15"/>
      <c r="N258" s="11"/>
    </row>
    <row r="259" spans="1:14" s="14" customFormat="1" ht="15.5" x14ac:dyDescent="0.25">
      <c r="A259" s="6"/>
      <c r="B259" s="15"/>
      <c r="C259" s="60"/>
      <c r="D259" s="60"/>
      <c r="E259" s="24"/>
      <c r="F259" s="24"/>
      <c r="G259" s="24"/>
      <c r="H259" s="24"/>
      <c r="I259" s="24"/>
      <c r="J259" s="24"/>
      <c r="K259" s="24"/>
      <c r="L259" s="24"/>
      <c r="M259" s="24"/>
      <c r="N259" s="13"/>
    </row>
    <row r="260" spans="1:14" s="14" customFormat="1" x14ac:dyDescent="0.25">
      <c r="B260" s="24"/>
      <c r="C260" s="24"/>
      <c r="D260" s="24"/>
      <c r="E260" s="24"/>
      <c r="F260" s="24"/>
      <c r="G260" s="24"/>
      <c r="H260" s="24"/>
      <c r="I260" s="24"/>
      <c r="J260" s="24"/>
      <c r="K260" s="24"/>
      <c r="L260" s="24"/>
      <c r="M260" s="24"/>
    </row>
    <row r="261" spans="1:14" x14ac:dyDescent="0.25">
      <c r="A261" s="14"/>
      <c r="B261" s="24"/>
      <c r="C261" s="24"/>
      <c r="D261" s="24"/>
      <c r="E261" s="15"/>
      <c r="F261" s="15"/>
      <c r="G261" s="15"/>
      <c r="H261" s="15"/>
      <c r="I261" s="15"/>
      <c r="J261" s="15"/>
      <c r="K261" s="15"/>
      <c r="L261" s="15"/>
      <c r="M261" s="15"/>
    </row>
    <row r="262" spans="1:14" x14ac:dyDescent="0.25">
      <c r="E262" s="5"/>
      <c r="F262" s="5"/>
    </row>
    <row r="263" spans="1:14" x14ac:dyDescent="0.25">
      <c r="E263" s="15"/>
      <c r="F263" s="15"/>
    </row>
    <row r="264" spans="1:14" x14ac:dyDescent="0.25">
      <c r="E264" s="15"/>
      <c r="F264" s="15"/>
    </row>
    <row r="265" spans="1:14" x14ac:dyDescent="0.25">
      <c r="E265" s="15"/>
      <c r="F265" s="15"/>
    </row>
    <row r="266" spans="1:14" x14ac:dyDescent="0.25">
      <c r="E266" s="15"/>
      <c r="F266" s="15"/>
    </row>
    <row r="267" spans="1:14" ht="13" x14ac:dyDescent="0.25">
      <c r="E267" s="61"/>
      <c r="F267" s="31"/>
    </row>
    <row r="268" spans="1:14" ht="13" x14ac:dyDescent="0.25">
      <c r="E268" s="45"/>
      <c r="F268" s="16"/>
    </row>
    <row r="269" spans="1:14" ht="13" x14ac:dyDescent="0.25">
      <c r="E269" s="62"/>
      <c r="F269" s="16"/>
    </row>
    <row r="270" spans="1:14" x14ac:dyDescent="0.25">
      <c r="E270" s="5"/>
      <c r="F270" s="5"/>
    </row>
    <row r="271" spans="1:14" x14ac:dyDescent="0.25">
      <c r="E271" s="5"/>
      <c r="F271" s="5"/>
    </row>
    <row r="272" spans="1:14" x14ac:dyDescent="0.25">
      <c r="E272" s="5"/>
      <c r="F272" s="5"/>
    </row>
    <row r="273" spans="5:6" x14ac:dyDescent="0.25">
      <c r="E273" s="5"/>
      <c r="F273" s="5"/>
    </row>
    <row r="274" spans="5:6" x14ac:dyDescent="0.25">
      <c r="E274" s="5"/>
      <c r="F274" s="5"/>
    </row>
    <row r="275" spans="5:6" x14ac:dyDescent="0.25">
      <c r="E275" s="5"/>
      <c r="F275" s="5"/>
    </row>
    <row r="276" spans="5:6" x14ac:dyDescent="0.25">
      <c r="E276" s="5"/>
      <c r="F276" s="5"/>
    </row>
    <row r="277" spans="5:6" x14ac:dyDescent="0.25">
      <c r="E277" s="5"/>
      <c r="F277" s="5"/>
    </row>
    <row r="278" spans="5:6" x14ac:dyDescent="0.25">
      <c r="E278" s="5"/>
      <c r="F278" s="5"/>
    </row>
    <row r="279" spans="5:6" x14ac:dyDescent="0.25">
      <c r="E279" s="5"/>
      <c r="F279" s="5"/>
    </row>
    <row r="280" spans="5:6" x14ac:dyDescent="0.25">
      <c r="E280" s="5"/>
      <c r="F280" s="5"/>
    </row>
    <row r="281" spans="5:6" x14ac:dyDescent="0.25">
      <c r="E281" s="5"/>
      <c r="F281" s="5"/>
    </row>
    <row r="282" spans="5:6" x14ac:dyDescent="0.25">
      <c r="E282" s="5"/>
      <c r="F282" s="5"/>
    </row>
    <row r="283" spans="5:6" x14ac:dyDescent="0.25">
      <c r="E283" s="5"/>
      <c r="F283" s="5"/>
    </row>
    <row r="284" spans="5:6" x14ac:dyDescent="0.25">
      <c r="E284" s="5"/>
      <c r="F284" s="5"/>
    </row>
    <row r="285" spans="5:6" x14ac:dyDescent="0.25">
      <c r="E285" s="5"/>
      <c r="F285" s="5"/>
    </row>
    <row r="286" spans="5:6" x14ac:dyDescent="0.25">
      <c r="E286" s="5"/>
      <c r="F286" s="5"/>
    </row>
    <row r="287" spans="5:6" x14ac:dyDescent="0.25">
      <c r="E287" s="5"/>
      <c r="F287" s="5"/>
    </row>
    <row r="288" spans="5:6" x14ac:dyDescent="0.25">
      <c r="E288" s="5"/>
      <c r="F288" s="5"/>
    </row>
    <row r="289" spans="5:6" x14ac:dyDescent="0.25">
      <c r="E289" s="5"/>
      <c r="F289" s="5"/>
    </row>
    <row r="290" spans="5:6" x14ac:dyDescent="0.25">
      <c r="E290" s="5"/>
      <c r="F290" s="5"/>
    </row>
    <row r="291" spans="5:6" x14ac:dyDescent="0.25">
      <c r="E291" s="5"/>
      <c r="F291" s="5"/>
    </row>
    <row r="292" spans="5:6" x14ac:dyDescent="0.25">
      <c r="E292" s="5"/>
      <c r="F292" s="5"/>
    </row>
    <row r="293" spans="5:6" x14ac:dyDescent="0.25">
      <c r="E293" s="5"/>
      <c r="F293" s="5"/>
    </row>
    <row r="294" spans="5:6" x14ac:dyDescent="0.25">
      <c r="E294" s="15"/>
      <c r="F294" s="5"/>
    </row>
    <row r="295" spans="5:6" x14ac:dyDescent="0.25">
      <c r="E295" s="15"/>
      <c r="F295" s="15"/>
    </row>
    <row r="296" spans="5:6" x14ac:dyDescent="0.25">
      <c r="E296" s="5"/>
      <c r="F296" s="15"/>
    </row>
    <row r="297" spans="5:6" x14ac:dyDescent="0.25">
      <c r="E297" s="5"/>
      <c r="F297" s="5"/>
    </row>
    <row r="298" spans="5:6" x14ac:dyDescent="0.25">
      <c r="E298" s="5"/>
      <c r="F298" s="5"/>
    </row>
    <row r="299" spans="5:6" x14ac:dyDescent="0.25">
      <c r="E299" s="5"/>
      <c r="F299" s="5"/>
    </row>
    <row r="300" spans="5:6" x14ac:dyDescent="0.25">
      <c r="E300" s="5"/>
      <c r="F300" s="15"/>
    </row>
    <row r="301" spans="5:6" x14ac:dyDescent="0.25">
      <c r="E301" s="5"/>
      <c r="F301" s="15"/>
    </row>
    <row r="302" spans="5:6" x14ac:dyDescent="0.25">
      <c r="E302" s="5"/>
      <c r="F302" s="15"/>
    </row>
    <row r="303" spans="5:6" x14ac:dyDescent="0.25">
      <c r="E303" s="5"/>
      <c r="F303" s="15"/>
    </row>
    <row r="304" spans="5:6" x14ac:dyDescent="0.25">
      <c r="E304" s="5"/>
      <c r="F304" s="15"/>
    </row>
    <row r="305" spans="5:6" x14ac:dyDescent="0.25">
      <c r="E305" s="5"/>
      <c r="F305" s="15"/>
    </row>
    <row r="306" spans="5:6" x14ac:dyDescent="0.25">
      <c r="E306" s="15"/>
      <c r="F306" s="15"/>
    </row>
    <row r="307" spans="5:6" x14ac:dyDescent="0.25">
      <c r="E307" s="15"/>
      <c r="F307" s="15"/>
    </row>
    <row r="308" spans="5:6" x14ac:dyDescent="0.25">
      <c r="E308" s="15"/>
      <c r="F308" s="15"/>
    </row>
    <row r="309" spans="5:6" x14ac:dyDescent="0.25">
      <c r="E309" s="15"/>
      <c r="F309" s="15"/>
    </row>
    <row r="310" spans="5:6" x14ac:dyDescent="0.25">
      <c r="E310" s="15"/>
      <c r="F310" s="15"/>
    </row>
    <row r="311" spans="5:6" x14ac:dyDescent="0.25">
      <c r="E311" s="15"/>
      <c r="F311" s="15"/>
    </row>
  </sheetData>
  <sheetProtection insertRows="0" deleteRows="0" selectLockedCells="1" sort="0" autoFilter="0"/>
  <autoFilter ref="C13:F56" xr:uid="{00000000-0009-0000-0000-000003000000}">
    <filterColumn colId="1" showButton="0"/>
  </autoFilter>
  <customSheetViews>
    <customSheetView guid="{1B6CD137-2613-4D41-AC2A-F2F894E3C087}" showPageBreaks="1" showGridLines="0" printArea="1" showRuler="0">
      <selection activeCell="J9" sqref="J9"/>
      <rowBreaks count="7" manualBreakCount="7">
        <brk id="25" min="1" max="6" man="1"/>
        <brk id="57" min="1" max="7" man="1"/>
        <brk id="68" max="16383" man="1"/>
        <brk id="138" max="16383" man="1"/>
        <brk id="172" min="1" max="7" man="1"/>
        <brk id="209" min="1" max="7" man="1"/>
        <brk id="236" max="16383" man="1"/>
      </rowBreaks>
      <colBreaks count="1" manualBreakCount="1">
        <brk id="14" max="1048575" man="1"/>
      </colBreaks>
      <pageMargins left="0.5" right="0.5" top="1" bottom="0.98" header="0.5" footer="0.45"/>
      <pageSetup orientation="landscape" r:id="rId1"/>
      <headerFooter alignWithMargins="0">
        <oddHeader>&amp;C&amp;"Arial,Bold"&amp;14Form 4
Project Schedule</oddHeader>
        <oddFooter>&amp;LForm 4-Project Schedule&amp;C&amp;P</oddFooter>
      </headerFooter>
    </customSheetView>
  </customSheetViews>
  <mergeCells count="1">
    <mergeCell ref="C11:G11"/>
  </mergeCells>
  <phoneticPr fontId="0" type="noConversion"/>
  <printOptions horizontalCentered="1"/>
  <pageMargins left="0.5" right="0.5" top="1" bottom="0.98" header="0.5" footer="0.45"/>
  <pageSetup scale="73" fitToHeight="2" orientation="portrait" r:id="rId2"/>
  <headerFooter alignWithMargins="0">
    <oddHeader>&amp;C&amp;"Arial,Bold"&amp;14Form 5
Project Schedule</oddHeader>
    <oddFooter>&amp;LForm 5 Project Schedule</oddFooter>
  </headerFooter>
  <rowBreaks count="1" manualBreakCount="1">
    <brk id="26" min="1" max="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A51E-C7D2-4DE6-AD4E-8DDC409929A6}">
  <sheetPr>
    <pageSetUpPr fitToPage="1"/>
  </sheetPr>
  <dimension ref="A5:N232"/>
  <sheetViews>
    <sheetView showGridLines="0" showRuler="0" topLeftCell="A7" zoomScale="130" zoomScaleNormal="130" workbookViewId="0">
      <selection activeCell="D20" sqref="D20"/>
    </sheetView>
  </sheetViews>
  <sheetFormatPr defaultColWidth="9.1796875" defaultRowHeight="12.5" x14ac:dyDescent="0.25"/>
  <cols>
    <col min="1" max="1" width="1.7265625" style="6" customWidth="1"/>
    <col min="2" max="2" width="1.54296875" style="6" customWidth="1"/>
    <col min="3" max="3" width="24.81640625" style="6" customWidth="1"/>
    <col min="4" max="4" width="18.36328125" style="6" customWidth="1"/>
    <col min="5" max="5" width="14.6328125" style="6" customWidth="1"/>
    <col min="6" max="6" width="1.7265625" style="6" customWidth="1"/>
    <col min="7" max="7" width="9.1796875" style="6"/>
    <col min="8" max="8" width="10.54296875" style="6" customWidth="1"/>
    <col min="9" max="10" width="9.1796875" style="6"/>
    <col min="11" max="11" width="10.26953125" style="6" customWidth="1"/>
    <col min="12" max="12" width="8.26953125" style="6" customWidth="1"/>
    <col min="13" max="13" width="3.54296875" style="6" customWidth="1"/>
    <col min="14" max="16384" width="9.1796875" style="6"/>
  </cols>
  <sheetData>
    <row r="5" spans="1:14" s="10" customFormat="1" ht="6.75" customHeight="1" thickBot="1" x14ac:dyDescent="0.3"/>
    <row r="6" spans="1:14" s="14" customFormat="1" ht="15.5" x14ac:dyDescent="0.25">
      <c r="A6" s="10"/>
      <c r="B6" s="19"/>
      <c r="C6" s="20"/>
      <c r="D6" s="1000"/>
      <c r="E6" s="20"/>
      <c r="F6" s="22"/>
      <c r="G6" s="23"/>
      <c r="H6" s="24"/>
      <c r="I6" s="24"/>
      <c r="J6" s="24"/>
      <c r="K6" s="24"/>
      <c r="L6" s="24"/>
    </row>
    <row r="7" spans="1:14" s="14" customFormat="1" ht="14.5" x14ac:dyDescent="0.35">
      <c r="A7" s="10"/>
      <c r="B7" s="119"/>
      <c r="C7" s="1016" t="s">
        <v>792</v>
      </c>
      <c r="D7" s="1016"/>
      <c r="E7" s="1016"/>
      <c r="F7" s="1016"/>
      <c r="G7" s="24"/>
      <c r="H7" s="24"/>
      <c r="I7" s="24"/>
      <c r="J7" s="24"/>
      <c r="K7" s="24"/>
      <c r="L7" s="24"/>
    </row>
    <row r="8" spans="1:14" s="14" customFormat="1" ht="13" thickBot="1" x14ac:dyDescent="0.3">
      <c r="A8" s="10"/>
      <c r="B8" s="119"/>
      <c r="C8" s="229"/>
      <c r="D8" s="229"/>
      <c r="E8"/>
      <c r="F8" s="220"/>
      <c r="G8" s="24"/>
      <c r="H8" s="24"/>
      <c r="I8" s="24"/>
      <c r="J8" s="24"/>
      <c r="K8" s="24"/>
      <c r="L8" s="24"/>
    </row>
    <row r="9" spans="1:14" ht="13.5" thickBot="1" x14ac:dyDescent="0.3">
      <c r="B9" s="26"/>
      <c r="C9" s="235" t="s">
        <v>23</v>
      </c>
      <c r="D9" s="1001" t="s">
        <v>791</v>
      </c>
      <c r="E9" s="503" t="s">
        <v>793</v>
      </c>
      <c r="F9" s="27"/>
      <c r="G9" s="5"/>
      <c r="H9" s="28"/>
      <c r="I9" s="5"/>
      <c r="J9" s="5"/>
      <c r="K9" s="5"/>
      <c r="L9" s="5"/>
      <c r="M9" s="12"/>
      <c r="N9" s="12"/>
    </row>
    <row r="10" spans="1:14" x14ac:dyDescent="0.25">
      <c r="B10" s="26"/>
      <c r="C10" s="998" t="s">
        <v>789</v>
      </c>
      <c r="D10" s="1002">
        <v>5</v>
      </c>
      <c r="E10" s="504"/>
      <c r="F10" s="27"/>
      <c r="G10" s="5"/>
      <c r="H10" s="28"/>
      <c r="I10" s="5"/>
      <c r="J10" s="5"/>
      <c r="K10" s="5"/>
      <c r="L10" s="5"/>
      <c r="M10" s="12"/>
      <c r="N10" s="12" t="s">
        <v>9</v>
      </c>
    </row>
    <row r="11" spans="1:14" ht="12.75" customHeight="1" x14ac:dyDescent="0.25">
      <c r="B11" s="26"/>
      <c r="C11" s="999" t="s">
        <v>790</v>
      </c>
      <c r="D11" s="1003">
        <v>32</v>
      </c>
      <c r="E11" s="505"/>
      <c r="F11" s="27"/>
      <c r="G11" s="5"/>
      <c r="H11" s="28"/>
      <c r="I11" s="5"/>
      <c r="J11" s="5"/>
      <c r="K11" s="5"/>
      <c r="L11" s="5"/>
      <c r="M11" s="12"/>
      <c r="N11" s="12"/>
    </row>
    <row r="12" spans="1:14" x14ac:dyDescent="0.25">
      <c r="B12" s="26"/>
      <c r="C12" s="999" t="s">
        <v>795</v>
      </c>
      <c r="D12" s="1004">
        <v>12</v>
      </c>
      <c r="E12" s="506"/>
      <c r="F12" s="27"/>
      <c r="G12" s="5"/>
      <c r="H12" s="28"/>
      <c r="I12" s="5"/>
      <c r="J12" s="5"/>
      <c r="K12" s="5"/>
      <c r="L12" s="5"/>
      <c r="M12" s="12"/>
      <c r="N12" s="12"/>
    </row>
    <row r="13" spans="1:14" x14ac:dyDescent="0.25">
      <c r="B13" s="26"/>
      <c r="C13" s="999" t="s">
        <v>796</v>
      </c>
      <c r="D13" s="1004">
        <v>5</v>
      </c>
      <c r="E13" s="506"/>
      <c r="F13" s="27"/>
      <c r="G13" s="5"/>
      <c r="H13" s="28"/>
      <c r="I13" s="5"/>
      <c r="J13" s="5"/>
      <c r="K13" s="5"/>
      <c r="L13" s="5"/>
      <c r="M13" s="12"/>
      <c r="N13" s="12" t="s">
        <v>9</v>
      </c>
    </row>
    <row r="14" spans="1:14" ht="25" x14ac:dyDescent="0.25">
      <c r="B14" s="26"/>
      <c r="C14" s="999" t="s">
        <v>797</v>
      </c>
      <c r="D14" s="1004">
        <v>60</v>
      </c>
      <c r="E14" s="506"/>
      <c r="F14" s="27"/>
      <c r="G14" s="5"/>
      <c r="H14" s="28"/>
      <c r="I14" s="5"/>
      <c r="J14" s="5"/>
      <c r="K14" s="5"/>
      <c r="L14" s="5"/>
      <c r="M14" s="12"/>
      <c r="N14" s="12"/>
    </row>
    <row r="15" spans="1:14" x14ac:dyDescent="0.25">
      <c r="B15" s="26"/>
      <c r="C15" s="999" t="s">
        <v>798</v>
      </c>
      <c r="D15" s="1004">
        <v>20</v>
      </c>
      <c r="E15" s="506"/>
      <c r="F15" s="27"/>
      <c r="G15" s="5"/>
      <c r="H15" s="5"/>
      <c r="I15" s="5"/>
      <c r="J15" s="5"/>
      <c r="K15" s="5"/>
      <c r="L15" s="5"/>
      <c r="M15" s="12"/>
      <c r="N15" s="12"/>
    </row>
    <row r="16" spans="1:14" ht="25" x14ac:dyDescent="0.25">
      <c r="B16" s="26"/>
      <c r="C16" s="999" t="s">
        <v>799</v>
      </c>
      <c r="D16" s="1004">
        <v>25</v>
      </c>
      <c r="E16" s="506"/>
      <c r="F16" s="27"/>
      <c r="G16" s="30"/>
      <c r="H16" s="31"/>
      <c r="I16" s="5"/>
      <c r="J16" s="31"/>
      <c r="K16" s="31"/>
      <c r="L16" s="31"/>
      <c r="M16" s="32"/>
      <c r="N16" s="33"/>
    </row>
    <row r="17" spans="2:14" ht="12.75" customHeight="1" x14ac:dyDescent="0.25">
      <c r="B17" s="26"/>
      <c r="C17" s="999" t="s">
        <v>800</v>
      </c>
      <c r="D17" s="1004">
        <v>18</v>
      </c>
      <c r="E17" s="506"/>
      <c r="F17" s="34"/>
      <c r="G17" s="35"/>
      <c r="H17" s="35"/>
      <c r="I17" s="35"/>
      <c r="J17" s="35"/>
      <c r="K17" s="35"/>
      <c r="L17" s="35"/>
      <c r="M17" s="36"/>
      <c r="N17" s="37"/>
    </row>
    <row r="18" spans="2:14" ht="12.75" customHeight="1" x14ac:dyDescent="0.25">
      <c r="B18" s="26"/>
      <c r="C18" s="999" t="s">
        <v>801</v>
      </c>
      <c r="D18" s="1004">
        <v>36</v>
      </c>
      <c r="E18" s="506"/>
      <c r="F18" s="34"/>
      <c r="G18" s="35"/>
      <c r="H18" s="35"/>
      <c r="I18" s="35"/>
      <c r="J18" s="35"/>
      <c r="K18" s="35"/>
      <c r="L18" s="35"/>
      <c r="M18" s="36"/>
      <c r="N18" s="37"/>
    </row>
    <row r="19" spans="2:14" ht="25" x14ac:dyDescent="0.25">
      <c r="B19" s="26"/>
      <c r="C19" s="999" t="s">
        <v>802</v>
      </c>
      <c r="D19" s="1004">
        <v>3</v>
      </c>
      <c r="E19" s="506"/>
      <c r="F19" s="34"/>
      <c r="G19" s="35"/>
      <c r="H19" s="35"/>
      <c r="I19" s="35"/>
      <c r="J19" s="35"/>
      <c r="K19" s="35"/>
      <c r="L19" s="35"/>
      <c r="M19" s="36"/>
      <c r="N19" s="37"/>
    </row>
    <row r="20" spans="2:14" ht="26.25" customHeight="1" x14ac:dyDescent="0.25">
      <c r="B20" s="26"/>
      <c r="C20" s="999" t="s">
        <v>803</v>
      </c>
      <c r="D20" s="1005">
        <v>12</v>
      </c>
      <c r="E20" s="988"/>
      <c r="F20" s="34"/>
      <c r="G20" s="15"/>
      <c r="H20" s="15"/>
      <c r="I20" s="15"/>
      <c r="J20" s="15"/>
      <c r="K20" s="15"/>
      <c r="L20" s="15"/>
    </row>
    <row r="21" spans="2:14" ht="12.75" customHeight="1" x14ac:dyDescent="0.25">
      <c r="B21" s="26"/>
      <c r="C21" s="999" t="s">
        <v>804</v>
      </c>
      <c r="D21" s="1004">
        <v>12</v>
      </c>
      <c r="E21" s="506"/>
      <c r="F21" s="34"/>
      <c r="G21" s="15"/>
      <c r="H21" s="15"/>
      <c r="I21" s="15"/>
      <c r="J21" s="15"/>
      <c r="K21" s="15"/>
      <c r="L21" s="15"/>
    </row>
    <row r="22" spans="2:14" x14ac:dyDescent="0.25">
      <c r="B22" s="26"/>
      <c r="C22" s="1009" t="s">
        <v>805</v>
      </c>
      <c r="D22" s="1004">
        <v>28</v>
      </c>
      <c r="E22" s="506"/>
      <c r="F22" s="25"/>
      <c r="G22" s="15"/>
      <c r="H22" s="15"/>
      <c r="I22" s="15"/>
      <c r="J22" s="15"/>
      <c r="K22" s="15"/>
      <c r="L22" s="15"/>
    </row>
    <row r="23" spans="2:14" ht="37.5" x14ac:dyDescent="0.25">
      <c r="B23" s="26"/>
      <c r="C23" s="999" t="s">
        <v>806</v>
      </c>
      <c r="D23" s="1004">
        <v>5</v>
      </c>
      <c r="E23" s="1010">
        <v>0</v>
      </c>
      <c r="F23" s="25"/>
      <c r="G23" s="15"/>
      <c r="H23" s="15"/>
      <c r="I23" s="15"/>
      <c r="J23" s="15"/>
      <c r="K23" s="15"/>
      <c r="L23" s="15"/>
    </row>
    <row r="24" spans="2:14" ht="13" x14ac:dyDescent="0.25">
      <c r="B24" s="26"/>
      <c r="C24" s="1008" t="s">
        <v>794</v>
      </c>
      <c r="D24" s="1011">
        <f>SUM(D10:D23)</f>
        <v>273</v>
      </c>
      <c r="E24" s="507"/>
      <c r="F24" s="25"/>
      <c r="G24" s="15"/>
      <c r="H24" s="15"/>
      <c r="I24" s="15"/>
      <c r="J24" s="15"/>
      <c r="K24" s="15"/>
      <c r="L24" s="15"/>
    </row>
    <row r="25" spans="2:14" ht="12.75" customHeight="1" x14ac:dyDescent="0.25">
      <c r="B25" s="26"/>
      <c r="C25" s="306"/>
      <c r="D25" s="1006"/>
      <c r="E25" s="507"/>
      <c r="F25" s="25"/>
      <c r="G25" s="15"/>
      <c r="H25" s="15"/>
      <c r="I25" s="15"/>
      <c r="J25" s="15"/>
      <c r="K25" s="15"/>
      <c r="L25" s="15"/>
    </row>
    <row r="26" spans="2:14" s="10" customFormat="1" ht="11" customHeight="1" x14ac:dyDescent="0.25">
      <c r="B26" s="119"/>
      <c r="C26" s="312"/>
      <c r="D26" s="1007"/>
      <c r="E26" s="992"/>
      <c r="F26" s="27"/>
      <c r="G26" s="5"/>
      <c r="H26" s="5"/>
      <c r="I26" s="5"/>
      <c r="J26" s="5"/>
      <c r="K26" s="5"/>
      <c r="L26" s="121"/>
    </row>
    <row r="27" spans="2:14" ht="13" thickBot="1" x14ac:dyDescent="0.3">
      <c r="B27" s="26"/>
      <c r="C27" s="322"/>
      <c r="D27" s="509"/>
      <c r="E27" s="509"/>
      <c r="F27" s="25"/>
      <c r="G27" s="15"/>
      <c r="H27" s="15"/>
      <c r="I27" s="15"/>
      <c r="J27" s="15"/>
      <c r="K27" s="15"/>
      <c r="L27" s="15"/>
      <c r="M27" s="11"/>
      <c r="N27" s="11"/>
    </row>
    <row r="28" spans="2:14" ht="13" thickBot="1" x14ac:dyDescent="0.3">
      <c r="B28" s="38"/>
      <c r="C28" s="39"/>
      <c r="D28" s="39"/>
      <c r="E28" s="39"/>
      <c r="F28" s="41"/>
      <c r="G28" s="15"/>
      <c r="H28" s="15"/>
      <c r="I28" s="15"/>
      <c r="J28" s="15"/>
      <c r="K28" s="15"/>
      <c r="L28" s="15"/>
      <c r="M28" s="11"/>
      <c r="N28" s="11"/>
    </row>
    <row r="29" spans="2:14" x14ac:dyDescent="0.25">
      <c r="B29" s="15"/>
      <c r="C29" s="15"/>
      <c r="D29" s="15"/>
      <c r="E29" s="15"/>
      <c r="F29" s="15"/>
      <c r="G29" s="15"/>
      <c r="H29" s="15"/>
      <c r="I29" s="15"/>
      <c r="J29" s="15"/>
      <c r="K29" s="15"/>
      <c r="L29" s="15"/>
      <c r="M29" s="11"/>
      <c r="N29" s="11"/>
    </row>
    <row r="30" spans="2:14" x14ac:dyDescent="0.25">
      <c r="B30" s="15"/>
      <c r="C30" s="15"/>
      <c r="D30" s="15"/>
      <c r="E30" s="15"/>
      <c r="F30" s="15"/>
      <c r="G30" s="15"/>
      <c r="H30" s="15"/>
      <c r="I30" s="15"/>
      <c r="J30" s="15"/>
      <c r="K30" s="15"/>
      <c r="L30" s="15"/>
      <c r="M30" s="11"/>
      <c r="N30" s="11"/>
    </row>
    <row r="31" spans="2:14" x14ac:dyDescent="0.25">
      <c r="B31" s="15"/>
      <c r="C31" s="15"/>
      <c r="D31" s="15"/>
      <c r="E31" s="15"/>
      <c r="F31" s="15"/>
      <c r="G31" s="15"/>
      <c r="H31" s="15"/>
      <c r="I31" s="15"/>
      <c r="J31" s="15"/>
      <c r="K31" s="15"/>
      <c r="L31" s="15"/>
      <c r="M31" s="11"/>
      <c r="N31" s="11"/>
    </row>
    <row r="32" spans="2:14" x14ac:dyDescent="0.25">
      <c r="B32" s="15"/>
      <c r="C32" s="15"/>
      <c r="D32" s="15"/>
      <c r="E32" s="15"/>
      <c r="F32" s="15"/>
      <c r="G32" s="15"/>
      <c r="H32" s="15"/>
      <c r="I32" s="15"/>
      <c r="J32" s="15"/>
      <c r="K32" s="15"/>
      <c r="L32" s="15"/>
      <c r="M32" s="11"/>
      <c r="N32" s="11"/>
    </row>
    <row r="33" spans="1:14" x14ac:dyDescent="0.25">
      <c r="B33" s="15"/>
      <c r="C33" s="15"/>
      <c r="D33" s="15"/>
      <c r="E33" s="15"/>
      <c r="F33" s="15"/>
      <c r="G33" s="15"/>
      <c r="H33" s="15"/>
      <c r="I33" s="15"/>
      <c r="J33" s="15"/>
      <c r="K33" s="15"/>
      <c r="L33" s="15"/>
      <c r="M33" s="11"/>
      <c r="N33" s="11"/>
    </row>
    <row r="34" spans="1:14" x14ac:dyDescent="0.25">
      <c r="B34" s="15"/>
      <c r="C34" s="15"/>
      <c r="D34" s="15"/>
      <c r="E34" s="15"/>
      <c r="F34" s="15"/>
      <c r="G34" s="15"/>
      <c r="H34" s="15"/>
      <c r="I34" s="15"/>
      <c r="J34" s="15"/>
      <c r="K34" s="15"/>
      <c r="L34" s="15"/>
      <c r="M34" s="11"/>
      <c r="N34" s="11"/>
    </row>
    <row r="35" spans="1:14" x14ac:dyDescent="0.25">
      <c r="B35" s="15"/>
      <c r="C35" s="15"/>
      <c r="D35" s="15"/>
      <c r="E35" s="15"/>
      <c r="F35" s="15"/>
      <c r="G35" s="15"/>
      <c r="H35" s="15"/>
      <c r="I35" s="15"/>
      <c r="J35" s="15"/>
      <c r="K35" s="15"/>
      <c r="L35" s="15"/>
      <c r="M35" s="11"/>
      <c r="N35" s="11"/>
    </row>
    <row r="36" spans="1:14" x14ac:dyDescent="0.25">
      <c r="B36" s="15"/>
      <c r="C36" s="15"/>
      <c r="D36" s="15"/>
      <c r="E36" s="15"/>
      <c r="F36" s="15"/>
      <c r="G36" s="15"/>
      <c r="H36" s="15"/>
      <c r="I36" s="15"/>
      <c r="J36" s="15"/>
      <c r="K36" s="15"/>
      <c r="L36" s="15"/>
      <c r="M36" s="11"/>
      <c r="N36" s="11"/>
    </row>
    <row r="37" spans="1:14" x14ac:dyDescent="0.25">
      <c r="B37" s="15"/>
      <c r="C37" s="15"/>
      <c r="D37" s="15"/>
      <c r="E37" s="15"/>
      <c r="F37" s="15"/>
      <c r="G37" s="15"/>
      <c r="H37" s="15"/>
      <c r="I37" s="15"/>
      <c r="J37" s="15"/>
      <c r="K37" s="15"/>
      <c r="L37" s="15"/>
      <c r="M37" s="11"/>
      <c r="N37" s="11"/>
    </row>
    <row r="38" spans="1:14" x14ac:dyDescent="0.25">
      <c r="B38" s="15"/>
      <c r="C38" s="15"/>
      <c r="D38" s="15"/>
      <c r="E38" s="15"/>
      <c r="F38" s="15"/>
      <c r="G38" s="15"/>
      <c r="H38" s="15"/>
      <c r="I38" s="15"/>
      <c r="J38" s="15"/>
      <c r="K38" s="15"/>
      <c r="L38" s="15"/>
      <c r="M38" s="11"/>
      <c r="N38" s="11"/>
    </row>
    <row r="39" spans="1:14" x14ac:dyDescent="0.25">
      <c r="B39" s="15"/>
      <c r="C39" s="15"/>
      <c r="D39" s="15"/>
      <c r="E39" s="15"/>
      <c r="F39" s="15"/>
      <c r="G39" s="15"/>
      <c r="H39" s="15"/>
      <c r="I39" s="15"/>
      <c r="J39" s="15"/>
      <c r="K39" s="15"/>
      <c r="L39" s="15"/>
      <c r="M39" s="11"/>
      <c r="N39" s="11"/>
    </row>
    <row r="40" spans="1:14" x14ac:dyDescent="0.25">
      <c r="B40" s="15"/>
      <c r="C40" s="15"/>
      <c r="D40" s="15"/>
      <c r="E40" s="15"/>
      <c r="F40" s="15"/>
      <c r="G40" s="15"/>
      <c r="H40" s="15"/>
      <c r="I40" s="15"/>
      <c r="J40" s="15"/>
      <c r="K40" s="15"/>
      <c r="L40" s="15"/>
    </row>
    <row r="41" spans="1:14" x14ac:dyDescent="0.25">
      <c r="B41" s="15"/>
      <c r="C41" s="15"/>
      <c r="D41" s="15"/>
      <c r="E41" s="15"/>
      <c r="F41" s="15"/>
      <c r="G41" s="15"/>
      <c r="H41" s="15"/>
      <c r="I41" s="15"/>
      <c r="J41" s="15"/>
      <c r="K41" s="15"/>
      <c r="L41" s="15"/>
    </row>
    <row r="42" spans="1:14" x14ac:dyDescent="0.25">
      <c r="B42" s="15"/>
      <c r="C42" s="15"/>
      <c r="D42" s="15"/>
      <c r="E42" s="15"/>
      <c r="F42" s="15"/>
      <c r="G42" s="15"/>
      <c r="H42" s="15"/>
      <c r="I42" s="15"/>
      <c r="J42" s="15"/>
      <c r="K42" s="15"/>
      <c r="L42" s="15"/>
    </row>
    <row r="43" spans="1:14" s="7" customFormat="1" x14ac:dyDescent="0.25">
      <c r="A43" s="6"/>
      <c r="B43" s="15"/>
      <c r="C43" s="15"/>
      <c r="D43" s="15"/>
      <c r="E43" s="15"/>
      <c r="F43" s="43"/>
      <c r="G43" s="43"/>
      <c r="H43" s="43"/>
      <c r="I43" s="43"/>
      <c r="J43" s="43"/>
      <c r="K43" s="43"/>
      <c r="L43" s="43"/>
    </row>
    <row r="44" spans="1:14" s="7" customFormat="1" x14ac:dyDescent="0.25">
      <c r="B44" s="43"/>
      <c r="C44" s="43"/>
      <c r="D44" s="43"/>
      <c r="E44" s="43"/>
      <c r="F44" s="43"/>
      <c r="G44" s="43"/>
      <c r="H44" s="43"/>
      <c r="I44" s="43"/>
      <c r="J44" s="43"/>
      <c r="K44" s="43"/>
      <c r="L44" s="43"/>
    </row>
    <row r="45" spans="1:14" x14ac:dyDescent="0.25">
      <c r="A45" s="7"/>
      <c r="B45" s="43"/>
      <c r="C45" s="43"/>
      <c r="D45" s="43"/>
      <c r="E45" s="43"/>
      <c r="F45" s="15"/>
      <c r="G45" s="15"/>
      <c r="H45" s="15"/>
      <c r="I45" s="15"/>
      <c r="J45" s="15"/>
      <c r="K45" s="15"/>
      <c r="L45" s="15"/>
    </row>
    <row r="46" spans="1:14" s="8" customFormat="1" ht="18" customHeight="1" x14ac:dyDescent="0.25">
      <c r="A46" s="6"/>
      <c r="B46" s="15"/>
      <c r="C46" s="15"/>
      <c r="D46" s="15"/>
      <c r="E46" s="15"/>
      <c r="F46" s="44"/>
      <c r="G46" s="44"/>
      <c r="H46" s="44"/>
      <c r="I46" s="44"/>
      <c r="J46" s="44"/>
      <c r="K46" s="44"/>
      <c r="L46" s="44"/>
    </row>
    <row r="47" spans="1:14" s="8" customFormat="1" ht="18" customHeight="1" x14ac:dyDescent="0.25">
      <c r="B47" s="44"/>
      <c r="C47" s="44"/>
      <c r="D47" s="44"/>
      <c r="E47" s="44"/>
      <c r="F47" s="44"/>
      <c r="G47" s="44"/>
      <c r="H47" s="44"/>
      <c r="I47" s="44"/>
      <c r="J47" s="44"/>
      <c r="K47" s="44"/>
      <c r="L47" s="44"/>
    </row>
    <row r="48" spans="1:14" s="8" customFormat="1" ht="17.25" customHeight="1" x14ac:dyDescent="0.25">
      <c r="B48" s="44"/>
      <c r="C48" s="44"/>
      <c r="D48" s="44"/>
      <c r="E48" s="44"/>
      <c r="F48" s="44"/>
      <c r="G48" s="44"/>
      <c r="H48" s="44"/>
      <c r="I48" s="44"/>
      <c r="J48" s="44"/>
      <c r="K48" s="44"/>
      <c r="L48" s="44"/>
    </row>
    <row r="49" spans="1:12" s="8" customFormat="1" ht="19.5" customHeight="1" x14ac:dyDescent="0.25">
      <c r="B49" s="44"/>
      <c r="C49" s="44"/>
      <c r="D49" s="44"/>
      <c r="E49" s="44"/>
      <c r="F49" s="44"/>
      <c r="G49" s="44"/>
      <c r="H49" s="44"/>
      <c r="I49" s="44"/>
      <c r="J49" s="44"/>
      <c r="K49" s="44"/>
      <c r="L49" s="44"/>
    </row>
    <row r="50" spans="1:12" s="8" customFormat="1" x14ac:dyDescent="0.25">
      <c r="B50" s="44"/>
      <c r="C50" s="44"/>
      <c r="D50" s="44"/>
      <c r="E50" s="44"/>
      <c r="F50" s="44"/>
      <c r="G50" s="44"/>
      <c r="H50" s="44"/>
      <c r="I50" s="44"/>
      <c r="J50" s="44"/>
      <c r="K50" s="44"/>
      <c r="L50" s="44"/>
    </row>
    <row r="51" spans="1:12" ht="29.25" customHeight="1" x14ac:dyDescent="0.25">
      <c r="A51" s="8"/>
      <c r="B51" s="44"/>
      <c r="C51" s="44"/>
      <c r="D51" s="44"/>
      <c r="E51" s="44"/>
      <c r="F51" s="15"/>
      <c r="G51" s="15"/>
      <c r="H51" s="15"/>
      <c r="I51" s="15"/>
      <c r="J51" s="15"/>
      <c r="K51" s="15"/>
      <c r="L51" s="15"/>
    </row>
    <row r="52" spans="1:12" ht="27" customHeight="1" x14ac:dyDescent="0.25">
      <c r="B52" s="15"/>
      <c r="C52" s="15"/>
      <c r="D52" s="15"/>
      <c r="E52" s="15"/>
      <c r="F52" s="15"/>
      <c r="G52" s="15"/>
      <c r="H52" s="15"/>
      <c r="I52" s="15"/>
      <c r="J52" s="15"/>
      <c r="K52" s="15"/>
      <c r="L52" s="15"/>
    </row>
    <row r="53" spans="1:12" ht="11.25" customHeight="1" x14ac:dyDescent="0.25">
      <c r="B53" s="15"/>
      <c r="C53" s="15"/>
      <c r="D53" s="15"/>
      <c r="E53" s="15"/>
      <c r="F53" s="15"/>
      <c r="G53" s="15"/>
      <c r="H53" s="15"/>
      <c r="I53" s="15"/>
      <c r="J53" s="15"/>
      <c r="K53" s="15"/>
      <c r="L53" s="15"/>
    </row>
    <row r="54" spans="1:12" ht="12.75" customHeight="1" x14ac:dyDescent="0.25">
      <c r="B54" s="15"/>
      <c r="C54" s="15"/>
      <c r="D54" s="15"/>
      <c r="E54" s="15"/>
      <c r="F54" s="17"/>
      <c r="G54" s="17"/>
      <c r="H54" s="17"/>
      <c r="I54" s="17"/>
      <c r="J54" s="17"/>
      <c r="K54" s="15"/>
      <c r="L54" s="15"/>
    </row>
    <row r="55" spans="1:12" ht="13" x14ac:dyDescent="0.25">
      <c r="B55" s="15"/>
      <c r="C55" s="15"/>
      <c r="D55" s="15"/>
      <c r="E55" s="15"/>
      <c r="F55" s="17"/>
      <c r="G55" s="17"/>
      <c r="H55" s="17"/>
      <c r="I55" s="17"/>
      <c r="J55" s="17"/>
      <c r="K55" s="15"/>
      <c r="L55" s="15"/>
    </row>
    <row r="56" spans="1:12" ht="13" x14ac:dyDescent="0.25">
      <c r="B56" s="15"/>
      <c r="C56" s="15"/>
      <c r="D56" s="15"/>
      <c r="E56" s="15"/>
      <c r="F56" s="17"/>
      <c r="G56" s="16"/>
      <c r="H56" s="16"/>
      <c r="I56" s="16"/>
      <c r="J56" s="16"/>
      <c r="K56" s="15"/>
      <c r="L56" s="15"/>
    </row>
    <row r="57" spans="1:12" s="7" customFormat="1" ht="13" x14ac:dyDescent="0.25">
      <c r="A57" s="6"/>
      <c r="B57" s="15"/>
      <c r="C57" s="15"/>
      <c r="D57" s="15"/>
      <c r="E57" s="15"/>
      <c r="F57" s="45"/>
      <c r="G57" s="17"/>
      <c r="H57" s="17"/>
      <c r="I57" s="45"/>
      <c r="J57" s="45"/>
      <c r="K57" s="43"/>
      <c r="L57" s="43"/>
    </row>
    <row r="58" spans="1:12" ht="26.25" customHeight="1" x14ac:dyDescent="0.25">
      <c r="A58" s="7"/>
      <c r="B58" s="43"/>
      <c r="C58" s="43"/>
      <c r="D58" s="43"/>
      <c r="E58" s="43"/>
      <c r="F58" s="5"/>
      <c r="G58" s="5"/>
      <c r="H58" s="5"/>
      <c r="I58" s="5"/>
      <c r="J58" s="5"/>
      <c r="K58" s="15"/>
      <c r="L58" s="15"/>
    </row>
    <row r="59" spans="1:12" ht="25.5" customHeight="1" x14ac:dyDescent="0.25">
      <c r="B59" s="15"/>
      <c r="C59" s="15"/>
      <c r="D59" s="15"/>
      <c r="E59" s="15"/>
      <c r="F59" s="5"/>
      <c r="G59" s="5"/>
      <c r="H59" s="5"/>
      <c r="I59" s="5"/>
      <c r="J59" s="5"/>
      <c r="K59" s="15"/>
      <c r="L59" s="15"/>
    </row>
    <row r="60" spans="1:12" x14ac:dyDescent="0.25">
      <c r="B60" s="15"/>
      <c r="C60" s="15"/>
      <c r="D60" s="15"/>
      <c r="E60" s="15"/>
      <c r="F60" s="5"/>
      <c r="G60" s="5"/>
      <c r="H60" s="5"/>
      <c r="I60" s="5"/>
      <c r="J60" s="5"/>
      <c r="K60" s="15"/>
      <c r="L60" s="15"/>
    </row>
    <row r="61" spans="1:12" x14ac:dyDescent="0.25">
      <c r="B61" s="15"/>
      <c r="C61" s="15"/>
      <c r="D61" s="15"/>
      <c r="E61" s="15"/>
      <c r="F61" s="5"/>
      <c r="G61" s="5"/>
      <c r="H61" s="5"/>
      <c r="I61" s="5"/>
      <c r="J61" s="5"/>
      <c r="K61" s="15"/>
      <c r="L61" s="15"/>
    </row>
    <row r="62" spans="1:12" s="7" customFormat="1" ht="13" x14ac:dyDescent="0.25">
      <c r="A62" s="6"/>
      <c r="B62" s="15"/>
      <c r="C62" s="15"/>
      <c r="D62" s="15"/>
      <c r="E62" s="15"/>
      <c r="F62" s="46"/>
      <c r="G62" s="46"/>
      <c r="H62" s="46"/>
      <c r="I62" s="46"/>
      <c r="J62" s="46"/>
      <c r="K62" s="43"/>
      <c r="L62" s="43"/>
    </row>
    <row r="63" spans="1:12" ht="24" customHeight="1" x14ac:dyDescent="0.25">
      <c r="A63" s="7"/>
      <c r="B63" s="43"/>
      <c r="C63" s="43"/>
      <c r="D63" s="43"/>
      <c r="E63" s="43"/>
      <c r="F63" s="47"/>
      <c r="G63" s="47"/>
      <c r="H63" s="47"/>
      <c r="I63" s="47"/>
      <c r="J63" s="47"/>
      <c r="K63" s="15"/>
      <c r="L63" s="15"/>
    </row>
    <row r="64" spans="1:12" ht="26.25" customHeight="1" x14ac:dyDescent="0.25">
      <c r="B64" s="15"/>
      <c r="C64" s="15"/>
      <c r="D64" s="15"/>
      <c r="E64" s="15"/>
      <c r="F64" s="5"/>
      <c r="G64" s="5"/>
      <c r="H64" s="5"/>
      <c r="I64" s="5"/>
      <c r="J64" s="5"/>
      <c r="K64" s="15"/>
      <c r="L64" s="15"/>
    </row>
    <row r="65" spans="2:12" ht="16.5" customHeight="1" x14ac:dyDescent="0.25">
      <c r="B65" s="15"/>
      <c r="C65" s="15"/>
      <c r="D65" s="15"/>
      <c r="E65" s="15"/>
      <c r="F65" s="5"/>
      <c r="G65" s="5"/>
      <c r="H65" s="5"/>
      <c r="I65" s="5"/>
      <c r="J65" s="5"/>
      <c r="K65" s="15"/>
      <c r="L65" s="15"/>
    </row>
    <row r="66" spans="2:12" ht="26.25" customHeight="1" x14ac:dyDescent="0.25">
      <c r="B66" s="15"/>
      <c r="C66" s="15"/>
      <c r="D66" s="15"/>
      <c r="E66" s="15"/>
      <c r="F66" s="5"/>
      <c r="G66" s="5"/>
      <c r="H66" s="5"/>
      <c r="I66" s="5"/>
      <c r="J66" s="5"/>
      <c r="K66" s="15"/>
      <c r="L66" s="15"/>
    </row>
    <row r="67" spans="2:12" ht="27" customHeight="1" x14ac:dyDescent="0.25">
      <c r="B67" s="15"/>
      <c r="C67" s="15"/>
      <c r="D67" s="15"/>
      <c r="E67" s="15"/>
      <c r="F67" s="5"/>
      <c r="G67" s="5"/>
      <c r="H67" s="5"/>
      <c r="I67" s="48"/>
      <c r="J67" s="5"/>
      <c r="K67" s="15"/>
      <c r="L67" s="15"/>
    </row>
    <row r="68" spans="2:12" ht="27.75" customHeight="1" x14ac:dyDescent="0.25">
      <c r="B68" s="15"/>
      <c r="C68" s="15"/>
      <c r="D68" s="15"/>
      <c r="E68" s="15"/>
      <c r="F68" s="5"/>
      <c r="G68" s="5"/>
      <c r="H68" s="5"/>
      <c r="I68" s="5"/>
      <c r="J68" s="5"/>
      <c r="K68" s="15"/>
      <c r="L68" s="15"/>
    </row>
    <row r="69" spans="2:12" ht="27" customHeight="1" x14ac:dyDescent="0.25">
      <c r="B69" s="15"/>
      <c r="C69" s="15"/>
      <c r="D69" s="15"/>
      <c r="E69" s="15"/>
      <c r="F69" s="5"/>
      <c r="G69" s="48"/>
      <c r="H69" s="5"/>
      <c r="I69" s="48"/>
      <c r="J69" s="5"/>
      <c r="K69" s="15"/>
      <c r="L69" s="15"/>
    </row>
    <row r="70" spans="2:12" ht="59.25" customHeight="1" x14ac:dyDescent="0.25">
      <c r="B70" s="15"/>
      <c r="C70" s="15"/>
      <c r="D70" s="15"/>
      <c r="E70" s="15"/>
      <c r="F70" s="5"/>
      <c r="G70" s="48"/>
      <c r="H70" s="5"/>
      <c r="I70" s="48"/>
      <c r="J70" s="5"/>
      <c r="K70" s="15"/>
      <c r="L70" s="15"/>
    </row>
    <row r="71" spans="2:12" ht="27" customHeight="1" x14ac:dyDescent="0.25">
      <c r="B71" s="15"/>
      <c r="C71" s="15"/>
      <c r="D71" s="15"/>
      <c r="E71" s="15"/>
      <c r="F71" s="5"/>
      <c r="G71" s="5"/>
      <c r="H71" s="5"/>
      <c r="I71" s="5"/>
      <c r="J71" s="5"/>
      <c r="K71" s="15"/>
      <c r="L71" s="15"/>
    </row>
    <row r="72" spans="2:12" ht="26.25" customHeight="1" x14ac:dyDescent="0.25">
      <c r="B72" s="15"/>
      <c r="C72" s="15"/>
      <c r="D72" s="15"/>
      <c r="E72" s="15"/>
      <c r="F72" s="5"/>
      <c r="G72" s="5"/>
      <c r="H72" s="5"/>
      <c r="I72" s="5"/>
      <c r="J72" s="5"/>
      <c r="K72" s="15"/>
      <c r="L72" s="15"/>
    </row>
    <row r="73" spans="2:12" ht="16.5" customHeight="1" x14ac:dyDescent="0.25">
      <c r="B73" s="15"/>
      <c r="C73" s="15"/>
      <c r="D73" s="15"/>
      <c r="E73" s="15"/>
      <c r="F73" s="5"/>
      <c r="G73" s="5"/>
      <c r="H73" s="5"/>
      <c r="I73" s="5"/>
      <c r="J73" s="5"/>
      <c r="K73" s="15"/>
      <c r="L73" s="15"/>
    </row>
    <row r="74" spans="2:12" ht="15" customHeight="1" x14ac:dyDescent="0.25">
      <c r="B74" s="15"/>
      <c r="C74" s="15"/>
      <c r="D74" s="15"/>
      <c r="E74" s="15"/>
      <c r="F74" s="5"/>
      <c r="G74" s="5"/>
      <c r="H74" s="5"/>
      <c r="I74" s="5"/>
      <c r="J74" s="5"/>
      <c r="K74" s="15"/>
      <c r="L74" s="15"/>
    </row>
    <row r="75" spans="2:12" ht="26.25" customHeight="1" x14ac:dyDescent="0.25">
      <c r="B75" s="15"/>
      <c r="C75" s="15"/>
      <c r="D75" s="15"/>
      <c r="E75" s="15"/>
      <c r="F75" s="5"/>
      <c r="G75" s="5"/>
      <c r="H75" s="5"/>
      <c r="I75" s="5"/>
      <c r="J75" s="5"/>
      <c r="K75" s="15"/>
      <c r="L75" s="15"/>
    </row>
    <row r="76" spans="2:12" ht="26.25" customHeight="1" x14ac:dyDescent="0.25">
      <c r="B76" s="15"/>
      <c r="C76" s="15"/>
      <c r="D76" s="15"/>
      <c r="E76" s="15"/>
      <c r="F76" s="5"/>
      <c r="G76" s="5"/>
      <c r="H76" s="5"/>
      <c r="I76" s="5"/>
      <c r="J76" s="5"/>
      <c r="K76" s="15"/>
      <c r="L76" s="15"/>
    </row>
    <row r="77" spans="2:12" ht="39.75" customHeight="1" x14ac:dyDescent="0.25">
      <c r="B77" s="15"/>
      <c r="C77" s="15"/>
      <c r="D77" s="15"/>
      <c r="E77" s="15"/>
      <c r="F77" s="16"/>
      <c r="G77" s="48"/>
      <c r="H77" s="16"/>
      <c r="I77" s="48"/>
      <c r="J77" s="16"/>
      <c r="K77" s="15"/>
      <c r="L77" s="15"/>
    </row>
    <row r="78" spans="2:12" x14ac:dyDescent="0.25">
      <c r="B78" s="15"/>
      <c r="C78" s="15"/>
      <c r="D78" s="15"/>
      <c r="E78" s="15"/>
      <c r="F78" s="15"/>
      <c r="G78" s="15"/>
      <c r="H78" s="15"/>
      <c r="I78" s="15"/>
      <c r="J78" s="15"/>
      <c r="K78" s="15"/>
      <c r="L78" s="15"/>
    </row>
    <row r="79" spans="2:12" x14ac:dyDescent="0.25">
      <c r="B79" s="15"/>
      <c r="C79" s="15"/>
      <c r="D79" s="15"/>
      <c r="E79" s="15"/>
      <c r="F79" s="15"/>
      <c r="G79" s="15"/>
      <c r="H79" s="15"/>
      <c r="I79" s="15"/>
      <c r="J79" s="15"/>
      <c r="K79" s="15"/>
      <c r="L79" s="15"/>
    </row>
    <row r="80" spans="2:12" x14ac:dyDescent="0.25">
      <c r="B80" s="15"/>
      <c r="C80" s="15"/>
      <c r="D80" s="15"/>
      <c r="E80" s="15"/>
      <c r="F80" s="15"/>
      <c r="G80" s="15"/>
      <c r="H80" s="15"/>
      <c r="I80" s="15"/>
      <c r="J80" s="15"/>
      <c r="K80" s="15"/>
      <c r="L80" s="15"/>
    </row>
    <row r="81" spans="1:12" x14ac:dyDescent="0.25">
      <c r="B81" s="15"/>
      <c r="C81" s="15"/>
      <c r="D81" s="15"/>
      <c r="E81" s="15"/>
      <c r="F81" s="15"/>
      <c r="G81" s="15"/>
      <c r="H81" s="15"/>
      <c r="I81" s="15"/>
      <c r="J81" s="15"/>
      <c r="K81" s="15"/>
      <c r="L81" s="15"/>
    </row>
    <row r="82" spans="1:12" s="7" customFormat="1" x14ac:dyDescent="0.25">
      <c r="A82" s="6"/>
      <c r="B82" s="15"/>
      <c r="C82" s="15"/>
      <c r="D82" s="15"/>
      <c r="E82" s="15"/>
      <c r="F82" s="43"/>
      <c r="G82" s="43"/>
      <c r="H82" s="43"/>
      <c r="I82" s="43"/>
      <c r="J82" s="43"/>
      <c r="K82" s="43"/>
      <c r="L82" s="43"/>
    </row>
    <row r="83" spans="1:12" s="7" customFormat="1" x14ac:dyDescent="0.25">
      <c r="B83" s="43"/>
      <c r="C83" s="43"/>
      <c r="D83" s="43"/>
      <c r="E83" s="43"/>
      <c r="F83" s="43"/>
      <c r="G83" s="43"/>
      <c r="H83" s="43"/>
      <c r="I83" s="43"/>
      <c r="J83" s="43"/>
      <c r="K83" s="43"/>
      <c r="L83" s="43"/>
    </row>
    <row r="84" spans="1:12" ht="12.75" customHeight="1" x14ac:dyDescent="0.25">
      <c r="A84" s="7"/>
      <c r="B84" s="43"/>
      <c r="C84" s="43"/>
      <c r="D84" s="43"/>
      <c r="E84" s="43"/>
      <c r="F84" s="17"/>
      <c r="G84" s="17"/>
      <c r="H84" s="17"/>
      <c r="I84" s="17"/>
      <c r="J84" s="17"/>
      <c r="K84" s="15"/>
      <c r="L84" s="15"/>
    </row>
    <row r="85" spans="1:12" ht="13" x14ac:dyDescent="0.25">
      <c r="B85" s="15"/>
      <c r="C85" s="15"/>
      <c r="D85" s="15"/>
      <c r="E85" s="15"/>
      <c r="F85" s="17"/>
      <c r="G85" s="17"/>
      <c r="H85" s="17"/>
      <c r="I85" s="17"/>
      <c r="J85" s="17"/>
      <c r="K85" s="15"/>
      <c r="L85" s="15"/>
    </row>
    <row r="86" spans="1:12" ht="13" x14ac:dyDescent="0.25">
      <c r="B86" s="15"/>
      <c r="C86" s="15"/>
      <c r="D86" s="15"/>
      <c r="E86" s="15"/>
      <c r="F86" s="17"/>
      <c r="G86" s="16"/>
      <c r="H86" s="16"/>
      <c r="I86" s="16"/>
      <c r="J86" s="16"/>
      <c r="K86" s="15"/>
      <c r="L86" s="15"/>
    </row>
    <row r="87" spans="1:12" s="7" customFormat="1" ht="13" x14ac:dyDescent="0.25">
      <c r="A87" s="6"/>
      <c r="B87" s="15"/>
      <c r="C87" s="15"/>
      <c r="D87" s="15"/>
      <c r="E87" s="15"/>
      <c r="F87" s="45"/>
      <c r="G87" s="17"/>
      <c r="H87" s="17"/>
      <c r="I87" s="45"/>
      <c r="J87" s="45"/>
      <c r="K87" s="43"/>
      <c r="L87" s="43"/>
    </row>
    <row r="88" spans="1:12" ht="27" customHeight="1" x14ac:dyDescent="0.25">
      <c r="A88" s="7"/>
      <c r="B88" s="43"/>
      <c r="C88" s="43"/>
      <c r="D88" s="43"/>
      <c r="E88" s="43"/>
      <c r="F88" s="5"/>
      <c r="G88" s="5"/>
      <c r="H88" s="5"/>
      <c r="I88" s="5"/>
      <c r="J88" s="5"/>
      <c r="K88" s="15"/>
      <c r="L88" s="15"/>
    </row>
    <row r="89" spans="1:12" ht="26.25" customHeight="1" x14ac:dyDescent="0.25">
      <c r="B89" s="15"/>
      <c r="C89" s="15"/>
      <c r="D89" s="15"/>
      <c r="E89" s="15"/>
      <c r="F89" s="5"/>
      <c r="G89" s="5"/>
      <c r="H89" s="5"/>
      <c r="I89" s="5"/>
      <c r="J89" s="5"/>
      <c r="K89" s="15"/>
      <c r="L89" s="15"/>
    </row>
    <row r="90" spans="1:12" ht="36.75" customHeight="1" x14ac:dyDescent="0.25">
      <c r="B90" s="15"/>
      <c r="C90" s="15"/>
      <c r="D90" s="15"/>
      <c r="E90" s="15"/>
      <c r="F90" s="5"/>
      <c r="G90" s="5"/>
      <c r="H90" s="5"/>
      <c r="I90" s="5"/>
      <c r="J90" s="5"/>
      <c r="K90" s="15"/>
      <c r="L90" s="15"/>
    </row>
    <row r="91" spans="1:12" ht="15.75" customHeight="1" x14ac:dyDescent="0.25">
      <c r="B91" s="15"/>
      <c r="C91" s="15"/>
      <c r="D91" s="15"/>
      <c r="E91" s="15"/>
      <c r="F91" s="5"/>
      <c r="G91" s="5"/>
      <c r="H91" s="5"/>
      <c r="I91" s="5"/>
      <c r="J91" s="5"/>
      <c r="K91" s="15"/>
      <c r="L91" s="15"/>
    </row>
    <row r="92" spans="1:12" s="7" customFormat="1" ht="13" x14ac:dyDescent="0.25">
      <c r="A92" s="6"/>
      <c r="B92" s="15"/>
      <c r="C92" s="15"/>
      <c r="D92" s="15"/>
      <c r="E92" s="15"/>
      <c r="F92" s="46"/>
      <c r="G92" s="46"/>
      <c r="H92" s="46"/>
      <c r="I92" s="46"/>
      <c r="J92" s="46"/>
      <c r="K92" s="43"/>
      <c r="L92" s="43"/>
    </row>
    <row r="93" spans="1:12" ht="24" customHeight="1" x14ac:dyDescent="0.25">
      <c r="A93" s="7"/>
      <c r="B93" s="43"/>
      <c r="C93" s="43"/>
      <c r="D93" s="43"/>
      <c r="E93" s="43"/>
      <c r="F93" s="47"/>
      <c r="G93" s="47"/>
      <c r="H93" s="47"/>
      <c r="I93" s="47"/>
      <c r="J93" s="47"/>
      <c r="K93" s="15"/>
      <c r="L93" s="15"/>
    </row>
    <row r="94" spans="1:12" ht="27.75" customHeight="1" x14ac:dyDescent="0.25">
      <c r="B94" s="15"/>
      <c r="C94" s="15"/>
      <c r="D94" s="15"/>
      <c r="E94" s="15"/>
      <c r="F94" s="5"/>
      <c r="G94" s="5"/>
      <c r="H94" s="5"/>
      <c r="I94" s="5"/>
      <c r="J94" s="5"/>
      <c r="K94" s="15"/>
      <c r="L94" s="15"/>
    </row>
    <row r="95" spans="1:12" ht="17.25" customHeight="1" x14ac:dyDescent="0.25">
      <c r="B95" s="15"/>
      <c r="C95" s="15"/>
      <c r="D95" s="15"/>
      <c r="E95" s="15"/>
      <c r="F95" s="5"/>
      <c r="G95" s="5"/>
      <c r="H95" s="5"/>
      <c r="I95" s="5"/>
      <c r="J95" s="5"/>
      <c r="K95" s="15"/>
      <c r="L95" s="15"/>
    </row>
    <row r="96" spans="1:12" ht="27" customHeight="1" x14ac:dyDescent="0.25">
      <c r="B96" s="15"/>
      <c r="C96" s="15"/>
      <c r="D96" s="15"/>
      <c r="E96" s="15"/>
      <c r="F96" s="5"/>
      <c r="G96" s="5"/>
      <c r="H96" s="5"/>
      <c r="I96" s="5"/>
      <c r="J96" s="5"/>
      <c r="K96" s="15"/>
      <c r="L96" s="15"/>
    </row>
    <row r="97" spans="1:12" ht="27" customHeight="1" x14ac:dyDescent="0.25">
      <c r="B97" s="15"/>
      <c r="C97" s="15"/>
      <c r="D97" s="15"/>
      <c r="E97" s="15"/>
      <c r="F97" s="5"/>
      <c r="G97" s="5"/>
      <c r="H97" s="5"/>
      <c r="I97" s="5"/>
      <c r="J97" s="5"/>
      <c r="K97" s="15"/>
      <c r="L97" s="15"/>
    </row>
    <row r="98" spans="1:12" ht="28.5" customHeight="1" x14ac:dyDescent="0.25">
      <c r="B98" s="15"/>
      <c r="C98" s="15"/>
      <c r="D98" s="15"/>
      <c r="E98" s="15"/>
      <c r="F98" s="5"/>
      <c r="G98" s="5"/>
      <c r="H98" s="5"/>
      <c r="I98" s="5"/>
      <c r="J98" s="5"/>
      <c r="K98" s="15"/>
      <c r="L98" s="15"/>
    </row>
    <row r="99" spans="1:12" ht="26.25" customHeight="1" x14ac:dyDescent="0.25">
      <c r="B99" s="15"/>
      <c r="C99" s="15"/>
      <c r="D99" s="15"/>
      <c r="E99" s="15"/>
      <c r="F99" s="5"/>
      <c r="G99" s="5"/>
      <c r="H99" s="5"/>
      <c r="I99" s="5"/>
      <c r="J99" s="5"/>
      <c r="K99" s="15"/>
      <c r="L99" s="15"/>
    </row>
    <row r="100" spans="1:12" ht="17.25" customHeight="1" x14ac:dyDescent="0.25">
      <c r="B100" s="15"/>
      <c r="C100" s="15"/>
      <c r="D100" s="15"/>
      <c r="E100" s="15"/>
      <c r="F100" s="5"/>
      <c r="G100" s="5"/>
      <c r="H100" s="5"/>
      <c r="I100" s="5"/>
      <c r="J100" s="5"/>
      <c r="K100" s="15"/>
      <c r="L100" s="15"/>
    </row>
    <row r="101" spans="1:12" ht="27" customHeight="1" x14ac:dyDescent="0.25">
      <c r="B101" s="15"/>
      <c r="C101" s="15"/>
      <c r="D101" s="15"/>
      <c r="E101" s="15"/>
      <c r="F101" s="5"/>
      <c r="G101" s="5"/>
      <c r="H101" s="5"/>
      <c r="I101" s="5"/>
      <c r="J101" s="5"/>
      <c r="K101" s="15"/>
      <c r="L101" s="15"/>
    </row>
    <row r="102" spans="1:12" ht="27" customHeight="1" x14ac:dyDescent="0.25">
      <c r="B102" s="15"/>
      <c r="C102" s="15"/>
      <c r="D102" s="15"/>
      <c r="E102" s="15"/>
      <c r="F102" s="5"/>
      <c r="G102" s="5"/>
      <c r="H102" s="5"/>
      <c r="I102" s="5"/>
      <c r="J102" s="5"/>
      <c r="K102" s="15"/>
      <c r="L102" s="15"/>
    </row>
    <row r="103" spans="1:12" ht="15.75" customHeight="1" x14ac:dyDescent="0.25">
      <c r="B103" s="15"/>
      <c r="C103" s="15"/>
      <c r="D103" s="15"/>
      <c r="E103" s="15"/>
      <c r="F103" s="5"/>
      <c r="G103" s="5"/>
      <c r="H103" s="5"/>
      <c r="I103" s="5"/>
      <c r="J103" s="5"/>
      <c r="K103" s="15"/>
      <c r="L103" s="15"/>
    </row>
    <row r="104" spans="1:12" ht="15.75" customHeight="1" x14ac:dyDescent="0.25">
      <c r="B104" s="15"/>
      <c r="C104" s="15"/>
      <c r="D104" s="15"/>
      <c r="E104" s="15"/>
      <c r="F104" s="5"/>
      <c r="G104" s="5"/>
      <c r="H104" s="5"/>
      <c r="I104" s="5"/>
      <c r="J104" s="5"/>
      <c r="K104" s="15"/>
      <c r="L104" s="15"/>
    </row>
    <row r="105" spans="1:12" ht="27" customHeight="1" x14ac:dyDescent="0.25">
      <c r="B105" s="15"/>
      <c r="C105" s="15"/>
      <c r="D105" s="15"/>
      <c r="E105" s="15"/>
      <c r="F105" s="5"/>
      <c r="G105" s="5"/>
      <c r="H105" s="5"/>
      <c r="I105" s="5"/>
      <c r="J105" s="5"/>
      <c r="K105" s="15"/>
      <c r="L105" s="15"/>
    </row>
    <row r="106" spans="1:12" ht="29.25" customHeight="1" x14ac:dyDescent="0.25">
      <c r="B106" s="15"/>
      <c r="C106" s="15"/>
      <c r="D106" s="15"/>
      <c r="E106" s="15"/>
      <c r="F106" s="5"/>
      <c r="G106" s="5"/>
      <c r="H106" s="5"/>
      <c r="I106" s="5"/>
      <c r="J106" s="5"/>
      <c r="K106" s="15"/>
      <c r="L106" s="15"/>
    </row>
    <row r="107" spans="1:12" ht="40.5" customHeight="1" x14ac:dyDescent="0.25">
      <c r="B107" s="15"/>
      <c r="C107" s="15"/>
      <c r="D107" s="15"/>
      <c r="E107" s="15"/>
      <c r="F107" s="16"/>
      <c r="G107" s="16"/>
      <c r="H107" s="16"/>
      <c r="I107" s="16"/>
      <c r="J107" s="16"/>
      <c r="K107" s="15"/>
      <c r="L107" s="15"/>
    </row>
    <row r="108" spans="1:12" x14ac:dyDescent="0.25">
      <c r="B108" s="15"/>
      <c r="C108" s="15"/>
      <c r="D108" s="15"/>
      <c r="E108" s="15"/>
      <c r="F108" s="15"/>
      <c r="G108" s="15"/>
      <c r="H108" s="15"/>
      <c r="I108" s="15"/>
      <c r="J108" s="15"/>
      <c r="K108" s="15"/>
      <c r="L108" s="15"/>
    </row>
    <row r="109" spans="1:12" x14ac:dyDescent="0.25">
      <c r="B109" s="15"/>
      <c r="C109" s="15"/>
      <c r="D109" s="15"/>
      <c r="E109" s="15"/>
      <c r="F109" s="15"/>
      <c r="G109" s="15"/>
      <c r="H109" s="15"/>
      <c r="I109" s="15"/>
      <c r="J109" s="15"/>
      <c r="K109" s="15"/>
      <c r="L109" s="15"/>
    </row>
    <row r="110" spans="1:12" x14ac:dyDescent="0.25">
      <c r="B110" s="15"/>
      <c r="C110" s="15"/>
      <c r="D110" s="15"/>
      <c r="E110" s="15"/>
      <c r="F110" s="15"/>
      <c r="G110" s="15"/>
      <c r="H110" s="15"/>
      <c r="I110" s="15"/>
      <c r="J110" s="15"/>
      <c r="K110" s="15"/>
      <c r="L110" s="15"/>
    </row>
    <row r="111" spans="1:12" x14ac:dyDescent="0.25">
      <c r="B111" s="15"/>
      <c r="C111" s="15"/>
      <c r="D111" s="15"/>
      <c r="E111" s="15"/>
      <c r="F111" s="15"/>
      <c r="G111" s="15"/>
      <c r="H111" s="15"/>
      <c r="I111" s="15"/>
      <c r="J111" s="15"/>
      <c r="K111" s="15"/>
      <c r="L111" s="15"/>
    </row>
    <row r="112" spans="1:12" s="7" customFormat="1" x14ac:dyDescent="0.25">
      <c r="A112" s="6"/>
      <c r="B112" s="15"/>
      <c r="C112" s="15"/>
      <c r="D112" s="15"/>
      <c r="E112" s="15"/>
      <c r="F112" s="43"/>
      <c r="G112" s="43"/>
      <c r="H112" s="43"/>
      <c r="I112" s="43"/>
      <c r="J112" s="43"/>
      <c r="K112" s="43"/>
      <c r="L112" s="43"/>
    </row>
    <row r="113" spans="1:12" s="7" customFormat="1" x14ac:dyDescent="0.25">
      <c r="B113" s="43"/>
      <c r="C113" s="43"/>
      <c r="D113" s="43"/>
      <c r="E113" s="43"/>
      <c r="F113" s="43"/>
      <c r="G113" s="43"/>
      <c r="H113" s="43"/>
      <c r="I113" s="43"/>
      <c r="J113" s="43"/>
      <c r="K113" s="43"/>
      <c r="L113" s="43"/>
    </row>
    <row r="114" spans="1:12" x14ac:dyDescent="0.25">
      <c r="A114" s="7"/>
      <c r="B114" s="43"/>
      <c r="C114" s="43"/>
      <c r="D114" s="43"/>
      <c r="E114" s="43"/>
      <c r="F114" s="15"/>
      <c r="G114" s="15"/>
      <c r="H114" s="15"/>
      <c r="I114" s="15"/>
      <c r="J114" s="15"/>
      <c r="K114" s="15"/>
      <c r="L114" s="15"/>
    </row>
    <row r="115" spans="1:12" s="8" customFormat="1" x14ac:dyDescent="0.25">
      <c r="A115" s="6"/>
      <c r="B115" s="15"/>
      <c r="C115" s="15"/>
      <c r="D115" s="15"/>
      <c r="E115" s="15"/>
      <c r="F115" s="44"/>
      <c r="G115" s="44"/>
      <c r="H115" s="44"/>
      <c r="I115" s="44"/>
      <c r="J115" s="44"/>
      <c r="K115" s="44"/>
      <c r="L115" s="44"/>
    </row>
    <row r="116" spans="1:12" s="8" customFormat="1" x14ac:dyDescent="0.25">
      <c r="B116" s="44"/>
      <c r="C116" s="44"/>
      <c r="D116" s="44"/>
      <c r="E116" s="44"/>
      <c r="F116" s="44"/>
      <c r="G116" s="44"/>
      <c r="H116" s="44"/>
      <c r="I116" s="44"/>
      <c r="J116" s="44"/>
      <c r="K116" s="44"/>
      <c r="L116" s="44"/>
    </row>
    <row r="117" spans="1:12" s="8" customFormat="1" ht="17.25" customHeight="1" x14ac:dyDescent="0.25">
      <c r="B117" s="44"/>
      <c r="C117" s="44"/>
      <c r="D117" s="44"/>
      <c r="E117" s="44"/>
      <c r="F117" s="44"/>
      <c r="G117" s="44"/>
      <c r="H117" s="44"/>
      <c r="I117" s="44"/>
      <c r="J117" s="44"/>
      <c r="K117" s="44"/>
      <c r="L117" s="44"/>
    </row>
    <row r="118" spans="1:12" s="8" customFormat="1" ht="18" customHeight="1" x14ac:dyDescent="0.25">
      <c r="B118" s="44"/>
      <c r="C118" s="44"/>
      <c r="D118" s="44"/>
      <c r="E118" s="44"/>
      <c r="F118" s="44"/>
      <c r="G118" s="44"/>
      <c r="H118" s="44"/>
      <c r="I118" s="44"/>
      <c r="J118" s="44"/>
      <c r="K118" s="44"/>
      <c r="L118" s="44"/>
    </row>
    <row r="119" spans="1:12" s="8" customFormat="1" ht="18" customHeight="1" x14ac:dyDescent="0.25">
      <c r="B119" s="44"/>
      <c r="C119" s="44"/>
      <c r="D119" s="44"/>
      <c r="E119" s="44"/>
      <c r="F119" s="44"/>
      <c r="G119" s="44"/>
      <c r="H119" s="44"/>
      <c r="I119" s="44"/>
      <c r="J119" s="44"/>
      <c r="K119" s="44"/>
      <c r="L119" s="44"/>
    </row>
    <row r="120" spans="1:12" s="8" customFormat="1" ht="16.5" customHeight="1" x14ac:dyDescent="0.25">
      <c r="B120" s="44"/>
      <c r="C120" s="44"/>
      <c r="D120" s="44"/>
      <c r="E120" s="44"/>
      <c r="F120" s="44"/>
      <c r="G120" s="44"/>
      <c r="H120" s="44"/>
      <c r="I120" s="44"/>
      <c r="J120" s="44"/>
      <c r="K120" s="44"/>
      <c r="L120" s="44"/>
    </row>
    <row r="121" spans="1:12" s="8" customFormat="1" x14ac:dyDescent="0.25">
      <c r="B121" s="44"/>
      <c r="C121" s="44"/>
      <c r="D121" s="44"/>
      <c r="E121" s="44"/>
      <c r="F121" s="44"/>
      <c r="G121" s="44"/>
      <c r="H121" s="44"/>
      <c r="I121" s="44"/>
      <c r="J121" s="44"/>
      <c r="K121" s="44"/>
      <c r="L121" s="44"/>
    </row>
    <row r="122" spans="1:12" s="8" customFormat="1" x14ac:dyDescent="0.25">
      <c r="B122" s="44"/>
      <c r="C122" s="44"/>
      <c r="D122" s="44"/>
      <c r="E122" s="44"/>
      <c r="F122" s="44"/>
      <c r="G122" s="44"/>
      <c r="H122" s="44"/>
      <c r="I122" s="44"/>
      <c r="J122" s="44"/>
      <c r="K122" s="44"/>
      <c r="L122" s="44"/>
    </row>
    <row r="123" spans="1:12" ht="27" customHeight="1" x14ac:dyDescent="0.25">
      <c r="A123" s="8"/>
      <c r="B123" s="44"/>
      <c r="C123" s="44"/>
      <c r="D123" s="44"/>
      <c r="E123" s="44"/>
      <c r="F123" s="15"/>
      <c r="G123" s="15"/>
      <c r="H123" s="15"/>
      <c r="I123" s="15"/>
      <c r="J123" s="15"/>
      <c r="K123" s="15"/>
      <c r="L123" s="15"/>
    </row>
    <row r="124" spans="1:12" ht="18.75" customHeight="1" x14ac:dyDescent="0.25">
      <c r="B124" s="15"/>
      <c r="C124" s="15"/>
      <c r="D124" s="15"/>
      <c r="E124" s="15"/>
      <c r="F124" s="15"/>
      <c r="G124" s="15"/>
      <c r="H124" s="15"/>
      <c r="I124" s="15"/>
      <c r="J124" s="15"/>
      <c r="K124" s="15"/>
      <c r="L124" s="15"/>
    </row>
    <row r="125" spans="1:12" ht="21.75" customHeight="1" x14ac:dyDescent="0.25">
      <c r="B125" s="15"/>
      <c r="C125" s="15"/>
      <c r="D125" s="15"/>
      <c r="E125" s="15"/>
      <c r="F125" s="15"/>
      <c r="G125" s="15"/>
      <c r="H125" s="15"/>
      <c r="I125" s="15"/>
      <c r="J125" s="15"/>
      <c r="K125" s="15"/>
      <c r="L125" s="15"/>
    </row>
    <row r="126" spans="1:12" ht="13" x14ac:dyDescent="0.25">
      <c r="B126" s="15"/>
      <c r="C126" s="15"/>
      <c r="D126" s="15"/>
      <c r="E126" s="15"/>
      <c r="F126" s="17"/>
      <c r="G126" s="17"/>
      <c r="H126" s="17"/>
      <c r="I126" s="17"/>
      <c r="J126" s="17"/>
      <c r="K126" s="17"/>
      <c r="L126" s="15"/>
    </row>
    <row r="127" spans="1:12" s="51" customFormat="1" ht="13" x14ac:dyDescent="0.25">
      <c r="A127" s="6"/>
      <c r="B127" s="15"/>
      <c r="C127" s="15"/>
      <c r="D127" s="15"/>
      <c r="E127" s="15"/>
      <c r="F127" s="49"/>
      <c r="G127" s="49"/>
      <c r="H127" s="49"/>
      <c r="I127" s="49"/>
      <c r="J127" s="49"/>
      <c r="K127" s="49"/>
      <c r="L127" s="50"/>
    </row>
    <row r="128" spans="1:12" s="51" customFormat="1" ht="13" x14ac:dyDescent="0.25">
      <c r="B128" s="50"/>
      <c r="C128" s="50"/>
      <c r="D128" s="50"/>
      <c r="E128" s="50"/>
      <c r="F128" s="49"/>
      <c r="G128" s="49"/>
      <c r="H128" s="49"/>
      <c r="I128" s="49"/>
      <c r="J128" s="49"/>
      <c r="K128" s="49"/>
      <c r="L128" s="50"/>
    </row>
    <row r="129" spans="1:12" s="51" customFormat="1" ht="13" x14ac:dyDescent="0.25">
      <c r="B129" s="50"/>
      <c r="C129" s="50"/>
      <c r="D129" s="50"/>
      <c r="E129" s="50"/>
      <c r="F129" s="49"/>
      <c r="G129" s="49"/>
      <c r="H129" s="49"/>
      <c r="I129" s="49"/>
      <c r="J129" s="49"/>
      <c r="K129" s="49"/>
      <c r="L129" s="50"/>
    </row>
    <row r="130" spans="1:12" s="51" customFormat="1" ht="13" x14ac:dyDescent="0.25">
      <c r="B130" s="50"/>
      <c r="C130" s="50"/>
      <c r="D130" s="50"/>
      <c r="E130" s="50"/>
      <c r="F130" s="49"/>
      <c r="G130" s="49"/>
      <c r="H130" s="49"/>
      <c r="I130" s="49"/>
      <c r="J130" s="49"/>
      <c r="K130" s="49"/>
      <c r="L130" s="50"/>
    </row>
    <row r="131" spans="1:12" s="51" customFormat="1" ht="13" x14ac:dyDescent="0.25">
      <c r="B131" s="50"/>
      <c r="C131" s="50"/>
      <c r="D131" s="50"/>
      <c r="E131" s="50"/>
      <c r="F131" s="49"/>
      <c r="G131" s="49"/>
      <c r="H131" s="49"/>
      <c r="I131" s="49"/>
      <c r="J131" s="49"/>
      <c r="K131" s="49"/>
      <c r="L131" s="50"/>
    </row>
    <row r="132" spans="1:12" s="51" customFormat="1" ht="13" x14ac:dyDescent="0.25">
      <c r="B132" s="50"/>
      <c r="C132" s="50"/>
      <c r="D132" s="50"/>
      <c r="E132" s="50"/>
      <c r="F132" s="49"/>
      <c r="G132" s="49"/>
      <c r="H132" s="49"/>
      <c r="I132" s="49"/>
      <c r="J132" s="49"/>
      <c r="K132" s="49"/>
      <c r="L132" s="50"/>
    </row>
    <row r="133" spans="1:12" s="55" customFormat="1" ht="13" x14ac:dyDescent="0.25">
      <c r="A133" s="51"/>
      <c r="B133" s="50"/>
      <c r="C133" s="50"/>
      <c r="D133" s="50"/>
      <c r="E133" s="50"/>
      <c r="F133" s="53"/>
      <c r="G133" s="53"/>
      <c r="H133" s="53"/>
      <c r="I133" s="53"/>
      <c r="J133" s="53"/>
      <c r="K133" s="53"/>
      <c r="L133" s="54"/>
    </row>
    <row r="134" spans="1:12" s="56" customFormat="1" ht="12" customHeight="1" x14ac:dyDescent="0.25">
      <c r="B134" s="54"/>
      <c r="C134" s="54"/>
      <c r="D134" s="54"/>
      <c r="E134" s="54"/>
      <c r="F134" s="53"/>
      <c r="G134" s="53"/>
      <c r="H134" s="53"/>
      <c r="I134" s="53"/>
      <c r="J134" s="53"/>
      <c r="K134" s="53"/>
      <c r="L134" s="54"/>
    </row>
    <row r="135" spans="1:12" s="57" customFormat="1" ht="15.75" customHeight="1" x14ac:dyDescent="0.25">
      <c r="A135" s="56"/>
      <c r="B135" s="54"/>
      <c r="C135" s="54"/>
      <c r="D135" s="54"/>
      <c r="E135" s="54"/>
      <c r="F135" s="15"/>
      <c r="G135" s="15"/>
      <c r="H135" s="15"/>
      <c r="I135" s="15"/>
      <c r="J135" s="15"/>
      <c r="K135" s="15"/>
      <c r="L135" s="15"/>
    </row>
    <row r="136" spans="1:12" s="57" customFormat="1" ht="18" customHeight="1" x14ac:dyDescent="0.25">
      <c r="B136" s="15"/>
      <c r="C136" s="15"/>
      <c r="D136" s="15"/>
      <c r="E136" s="15"/>
      <c r="F136" s="15"/>
      <c r="G136" s="15"/>
      <c r="H136" s="15"/>
      <c r="I136" s="15"/>
      <c r="J136" s="15"/>
      <c r="K136" s="15"/>
      <c r="L136" s="15"/>
    </row>
    <row r="137" spans="1:12" x14ac:dyDescent="0.25">
      <c r="B137" s="15"/>
      <c r="C137" s="15"/>
      <c r="D137" s="15"/>
      <c r="E137" s="15"/>
      <c r="F137" s="15"/>
      <c r="G137" s="15"/>
      <c r="H137" s="15"/>
      <c r="I137" s="15"/>
      <c r="J137" s="15"/>
      <c r="K137" s="15"/>
      <c r="L137" s="15"/>
    </row>
    <row r="138" spans="1:12" ht="13" x14ac:dyDescent="0.25">
      <c r="B138" s="15"/>
      <c r="C138" s="15"/>
      <c r="D138" s="15"/>
      <c r="E138" s="15"/>
      <c r="F138" s="17"/>
      <c r="G138" s="17"/>
      <c r="H138" s="17"/>
      <c r="I138" s="17"/>
      <c r="J138" s="17"/>
      <c r="K138" s="17"/>
      <c r="L138" s="15"/>
    </row>
    <row r="139" spans="1:12" s="51" customFormat="1" ht="13" x14ac:dyDescent="0.25">
      <c r="A139" s="6"/>
      <c r="B139" s="15"/>
      <c r="C139" s="15"/>
      <c r="D139" s="15"/>
      <c r="E139" s="15"/>
      <c r="F139" s="49"/>
      <c r="G139" s="49"/>
      <c r="H139" s="49"/>
      <c r="I139" s="49"/>
      <c r="J139" s="49"/>
      <c r="K139" s="49"/>
      <c r="L139" s="50"/>
    </row>
    <row r="140" spans="1:12" s="51" customFormat="1" ht="13" x14ac:dyDescent="0.25">
      <c r="B140" s="50"/>
      <c r="C140" s="50"/>
      <c r="D140" s="50"/>
      <c r="E140" s="50"/>
      <c r="F140" s="49"/>
      <c r="G140" s="49"/>
      <c r="H140" s="49"/>
      <c r="I140" s="49"/>
      <c r="J140" s="49"/>
      <c r="K140" s="49"/>
      <c r="L140" s="50"/>
    </row>
    <row r="141" spans="1:12" s="55" customFormat="1" ht="13" x14ac:dyDescent="0.25">
      <c r="A141" s="51"/>
      <c r="B141" s="50"/>
      <c r="C141" s="50"/>
      <c r="D141" s="50"/>
      <c r="E141" s="50"/>
      <c r="F141" s="53"/>
      <c r="G141" s="53"/>
      <c r="H141" s="53"/>
      <c r="I141" s="53"/>
      <c r="J141" s="53"/>
      <c r="K141" s="53"/>
      <c r="L141" s="54"/>
    </row>
    <row r="142" spans="1:12" x14ac:dyDescent="0.25">
      <c r="A142" s="55"/>
      <c r="B142" s="54"/>
      <c r="C142" s="54"/>
      <c r="D142" s="54"/>
      <c r="E142" s="54"/>
      <c r="F142" s="15"/>
      <c r="G142" s="15"/>
      <c r="H142" s="15"/>
      <c r="I142" s="15"/>
      <c r="J142" s="15"/>
      <c r="K142" s="15"/>
      <c r="L142" s="15"/>
    </row>
    <row r="143" spans="1:12" x14ac:dyDescent="0.25">
      <c r="B143" s="15"/>
      <c r="C143" s="15"/>
      <c r="D143" s="15"/>
      <c r="E143" s="15"/>
      <c r="F143" s="15"/>
      <c r="G143" s="15"/>
      <c r="H143" s="15"/>
      <c r="I143" s="15"/>
      <c r="J143" s="15"/>
      <c r="K143" s="15"/>
      <c r="L143" s="15"/>
    </row>
    <row r="144" spans="1:12" x14ac:dyDescent="0.25">
      <c r="B144" s="15"/>
      <c r="C144" s="15"/>
      <c r="D144" s="15"/>
      <c r="E144" s="15"/>
      <c r="F144" s="15"/>
      <c r="G144" s="15"/>
      <c r="H144" s="15"/>
      <c r="I144" s="15"/>
      <c r="J144" s="15"/>
      <c r="K144" s="15"/>
      <c r="L144" s="15"/>
    </row>
    <row r="145" spans="1:12" x14ac:dyDescent="0.25">
      <c r="B145" s="15"/>
      <c r="C145" s="15"/>
      <c r="D145" s="15"/>
      <c r="E145" s="15"/>
      <c r="F145" s="15"/>
      <c r="G145" s="15"/>
      <c r="H145" s="15"/>
      <c r="I145" s="15"/>
      <c r="J145" s="15"/>
      <c r="K145" s="15"/>
      <c r="L145" s="15"/>
    </row>
    <row r="146" spans="1:12" s="7" customFormat="1" x14ac:dyDescent="0.25">
      <c r="A146" s="6"/>
      <c r="B146" s="15"/>
      <c r="C146" s="15"/>
      <c r="D146" s="15"/>
      <c r="E146" s="15"/>
      <c r="F146" s="43"/>
      <c r="G146" s="43"/>
      <c r="H146" s="43"/>
      <c r="I146" s="43"/>
      <c r="J146" s="43"/>
      <c r="K146" s="43"/>
      <c r="L146" s="43"/>
    </row>
    <row r="147" spans="1:12" s="7" customFormat="1" x14ac:dyDescent="0.25">
      <c r="B147" s="43"/>
      <c r="C147" s="43"/>
      <c r="D147" s="43"/>
      <c r="E147" s="43"/>
      <c r="F147" s="43"/>
      <c r="G147" s="43"/>
      <c r="H147" s="43"/>
      <c r="I147" s="43"/>
      <c r="J147" s="43"/>
      <c r="K147" s="43"/>
      <c r="L147" s="43"/>
    </row>
    <row r="148" spans="1:12" x14ac:dyDescent="0.25">
      <c r="A148" s="7"/>
      <c r="B148" s="43"/>
      <c r="C148" s="43"/>
      <c r="D148" s="43"/>
      <c r="E148" s="43"/>
      <c r="F148" s="15"/>
      <c r="G148" s="15"/>
      <c r="H148" s="15"/>
      <c r="I148" s="15"/>
      <c r="J148" s="15"/>
      <c r="K148" s="15"/>
      <c r="L148" s="15"/>
    </row>
    <row r="149" spans="1:12" s="8" customFormat="1" x14ac:dyDescent="0.25">
      <c r="A149" s="6"/>
      <c r="B149" s="15"/>
      <c r="C149" s="15"/>
      <c r="D149" s="15"/>
      <c r="E149" s="15"/>
      <c r="F149" s="44"/>
      <c r="G149" s="44"/>
      <c r="H149" s="44"/>
      <c r="I149" s="44"/>
      <c r="J149" s="44"/>
      <c r="K149" s="44"/>
      <c r="L149" s="44"/>
    </row>
    <row r="150" spans="1:12" s="8" customFormat="1" x14ac:dyDescent="0.25">
      <c r="B150" s="44"/>
      <c r="C150" s="44"/>
      <c r="D150" s="44"/>
      <c r="E150" s="44"/>
      <c r="F150" s="44"/>
      <c r="G150" s="44"/>
      <c r="H150" s="44"/>
      <c r="I150" s="44"/>
      <c r="J150" s="44"/>
      <c r="K150" s="44"/>
      <c r="L150" s="44"/>
    </row>
    <row r="151" spans="1:12" s="8" customFormat="1" ht="18" customHeight="1" x14ac:dyDescent="0.25">
      <c r="B151" s="44"/>
      <c r="C151" s="44"/>
      <c r="D151" s="44"/>
      <c r="E151" s="44"/>
      <c r="F151" s="44"/>
      <c r="G151" s="44"/>
      <c r="H151" s="44"/>
      <c r="I151" s="44"/>
      <c r="J151" s="44"/>
      <c r="K151" s="44"/>
      <c r="L151" s="44"/>
    </row>
    <row r="152" spans="1:12" s="8" customFormat="1" ht="15" customHeight="1" x14ac:dyDescent="0.25">
      <c r="B152" s="44"/>
      <c r="C152" s="44"/>
      <c r="D152" s="44"/>
      <c r="E152" s="44"/>
      <c r="F152" s="44"/>
      <c r="G152" s="44"/>
      <c r="H152" s="44"/>
      <c r="I152" s="44"/>
      <c r="J152" s="44"/>
      <c r="K152" s="44"/>
      <c r="L152" s="44"/>
    </row>
    <row r="153" spans="1:12" s="8" customFormat="1" x14ac:dyDescent="0.25">
      <c r="B153" s="44"/>
      <c r="C153" s="44"/>
      <c r="D153" s="44"/>
      <c r="E153" s="44"/>
      <c r="F153" s="44"/>
      <c r="G153" s="44"/>
      <c r="H153" s="44"/>
      <c r="I153" s="44"/>
      <c r="J153" s="44"/>
      <c r="K153" s="44"/>
      <c r="L153" s="44"/>
    </row>
    <row r="154" spans="1:12" s="8" customFormat="1" ht="18.75" customHeight="1" x14ac:dyDescent="0.25">
      <c r="B154" s="44"/>
      <c r="C154" s="44"/>
      <c r="D154" s="44"/>
      <c r="E154" s="44"/>
      <c r="F154" s="44"/>
      <c r="G154" s="44"/>
      <c r="H154" s="44"/>
      <c r="I154" s="44"/>
      <c r="J154" s="44"/>
      <c r="K154" s="44"/>
      <c r="L154" s="44"/>
    </row>
    <row r="155" spans="1:12" x14ac:dyDescent="0.25">
      <c r="A155" s="8"/>
      <c r="B155" s="44"/>
      <c r="C155" s="44"/>
      <c r="D155" s="44"/>
      <c r="E155" s="44"/>
      <c r="F155" s="15"/>
      <c r="G155" s="15"/>
      <c r="H155" s="15"/>
      <c r="I155" s="15"/>
      <c r="J155" s="15"/>
      <c r="K155" s="15"/>
      <c r="L155" s="15"/>
    </row>
    <row r="156" spans="1:12" s="7" customFormat="1" ht="13" x14ac:dyDescent="0.25">
      <c r="A156" s="6"/>
      <c r="B156" s="15"/>
      <c r="C156" s="15"/>
      <c r="D156" s="15"/>
      <c r="E156" s="15"/>
      <c r="F156" s="45"/>
      <c r="G156" s="45"/>
      <c r="H156" s="45"/>
      <c r="I156" s="45"/>
      <c r="J156" s="45"/>
      <c r="K156" s="45"/>
      <c r="L156" s="43"/>
    </row>
    <row r="157" spans="1:12" ht="13" x14ac:dyDescent="0.25">
      <c r="A157" s="7"/>
      <c r="B157" s="43"/>
      <c r="C157" s="43"/>
      <c r="D157" s="43"/>
      <c r="E157" s="43"/>
      <c r="F157" s="31"/>
      <c r="G157" s="31"/>
      <c r="H157" s="31"/>
      <c r="I157" s="31"/>
      <c r="J157" s="31"/>
      <c r="K157" s="31"/>
      <c r="L157" s="15"/>
    </row>
    <row r="158" spans="1:12" ht="13" x14ac:dyDescent="0.25">
      <c r="B158" s="15"/>
      <c r="C158" s="15"/>
      <c r="D158" s="15"/>
      <c r="E158" s="15"/>
      <c r="F158" s="31"/>
      <c r="G158" s="31"/>
      <c r="H158" s="31"/>
      <c r="I158" s="31"/>
      <c r="J158" s="31"/>
      <c r="K158" s="31"/>
      <c r="L158" s="15"/>
    </row>
    <row r="159" spans="1:12" ht="13" x14ac:dyDescent="0.25">
      <c r="B159" s="15"/>
      <c r="C159" s="15"/>
      <c r="D159" s="15"/>
      <c r="E159" s="15"/>
      <c r="F159" s="31"/>
      <c r="G159" s="31"/>
      <c r="H159" s="31"/>
      <c r="I159" s="31"/>
      <c r="J159" s="31"/>
      <c r="K159" s="31"/>
      <c r="L159" s="15"/>
    </row>
    <row r="160" spans="1:12" ht="13" x14ac:dyDescent="0.25">
      <c r="B160" s="15"/>
      <c r="C160" s="15"/>
      <c r="D160" s="15"/>
      <c r="E160" s="15"/>
      <c r="F160" s="31"/>
      <c r="G160" s="31"/>
      <c r="H160" s="31"/>
      <c r="I160" s="31"/>
      <c r="J160" s="31"/>
      <c r="K160" s="31"/>
      <c r="L160" s="15"/>
    </row>
    <row r="161" spans="1:12" ht="13" x14ac:dyDescent="0.25">
      <c r="B161" s="15"/>
      <c r="C161" s="15"/>
      <c r="D161" s="15"/>
      <c r="E161" s="15"/>
      <c r="F161" s="31"/>
      <c r="G161" s="31"/>
      <c r="H161" s="31"/>
      <c r="I161" s="31"/>
      <c r="J161" s="31"/>
      <c r="K161" s="31"/>
      <c r="L161" s="15"/>
    </row>
    <row r="162" spans="1:12" s="7" customFormat="1" ht="13" x14ac:dyDescent="0.25">
      <c r="A162" s="6"/>
      <c r="B162" s="15"/>
      <c r="C162" s="15"/>
      <c r="D162" s="15"/>
      <c r="E162" s="15"/>
      <c r="F162" s="58"/>
      <c r="G162" s="58"/>
      <c r="H162" s="58"/>
      <c r="I162" s="58"/>
      <c r="J162" s="58"/>
      <c r="K162" s="58"/>
      <c r="L162" s="43"/>
    </row>
    <row r="163" spans="1:12" x14ac:dyDescent="0.25">
      <c r="A163" s="7"/>
      <c r="B163" s="43"/>
      <c r="C163" s="43"/>
      <c r="D163" s="43"/>
      <c r="E163" s="43"/>
      <c r="F163" s="15"/>
      <c r="G163" s="15"/>
      <c r="H163" s="15"/>
      <c r="I163" s="15"/>
      <c r="J163" s="15"/>
      <c r="K163" s="15"/>
      <c r="L163" s="15"/>
    </row>
    <row r="164" spans="1:12" s="7" customFormat="1" x14ac:dyDescent="0.25">
      <c r="A164" s="6"/>
      <c r="B164" s="15"/>
      <c r="C164" s="15"/>
      <c r="D164" s="15"/>
      <c r="E164" s="15"/>
      <c r="F164" s="43"/>
      <c r="G164" s="43"/>
      <c r="H164" s="43"/>
      <c r="I164" s="43"/>
      <c r="J164" s="43"/>
      <c r="K164" s="43"/>
      <c r="L164" s="43"/>
    </row>
    <row r="165" spans="1:12" x14ac:dyDescent="0.25">
      <c r="A165" s="7"/>
      <c r="B165" s="43"/>
      <c r="C165" s="43"/>
      <c r="D165" s="43"/>
      <c r="E165" s="43"/>
      <c r="F165" s="15"/>
      <c r="G165" s="15"/>
      <c r="H165" s="15"/>
      <c r="I165" s="15"/>
      <c r="J165" s="15"/>
      <c r="K165" s="15"/>
      <c r="L165" s="15"/>
    </row>
    <row r="166" spans="1:12" x14ac:dyDescent="0.25">
      <c r="B166" s="15"/>
      <c r="C166" s="15"/>
      <c r="D166" s="15"/>
      <c r="E166" s="15"/>
      <c r="F166" s="15"/>
      <c r="G166" s="15"/>
      <c r="H166" s="15"/>
      <c r="I166" s="15"/>
      <c r="J166" s="15"/>
      <c r="K166" s="15"/>
      <c r="L166" s="15"/>
    </row>
    <row r="167" spans="1:12" ht="13" x14ac:dyDescent="0.25">
      <c r="B167" s="15"/>
      <c r="C167" s="15"/>
      <c r="D167" s="15"/>
      <c r="E167" s="15"/>
      <c r="F167" s="15"/>
      <c r="G167" s="17"/>
      <c r="H167" s="15"/>
      <c r="I167" s="15"/>
      <c r="J167" s="15"/>
      <c r="K167" s="15"/>
      <c r="L167" s="15"/>
    </row>
    <row r="168" spans="1:12" ht="30" customHeight="1" x14ac:dyDescent="0.25">
      <c r="B168" s="15"/>
      <c r="C168" s="15"/>
      <c r="D168" s="15"/>
      <c r="E168" s="15"/>
      <c r="F168" s="15"/>
      <c r="G168" s="18"/>
      <c r="H168" s="15"/>
      <c r="I168" s="15"/>
      <c r="J168" s="15"/>
      <c r="K168" s="15"/>
      <c r="L168" s="15"/>
    </row>
    <row r="169" spans="1:12" x14ac:dyDescent="0.25">
      <c r="B169" s="15"/>
      <c r="C169" s="15"/>
      <c r="D169" s="15"/>
      <c r="E169" s="15"/>
      <c r="F169" s="15"/>
      <c r="G169" s="15"/>
      <c r="H169" s="15"/>
      <c r="I169" s="15"/>
      <c r="J169" s="15"/>
      <c r="K169" s="15"/>
      <c r="L169" s="15"/>
    </row>
    <row r="170" spans="1:12" x14ac:dyDescent="0.25">
      <c r="B170" s="15"/>
      <c r="C170" s="15"/>
      <c r="D170" s="15"/>
      <c r="E170" s="15"/>
      <c r="F170" s="15"/>
      <c r="G170" s="15"/>
      <c r="H170" s="15"/>
      <c r="I170" s="15"/>
      <c r="J170" s="15"/>
      <c r="K170" s="15"/>
      <c r="L170" s="15"/>
    </row>
    <row r="171" spans="1:12" x14ac:dyDescent="0.25">
      <c r="B171" s="15"/>
      <c r="C171" s="15"/>
      <c r="D171" s="15"/>
      <c r="E171" s="15"/>
      <c r="F171" s="15"/>
      <c r="G171" s="15"/>
      <c r="H171" s="15"/>
      <c r="I171" s="15"/>
      <c r="J171" s="15"/>
      <c r="K171" s="15"/>
      <c r="L171" s="15"/>
    </row>
    <row r="172" spans="1:12" x14ac:dyDescent="0.25">
      <c r="B172" s="15"/>
      <c r="C172" s="15"/>
      <c r="D172" s="15"/>
      <c r="E172" s="15"/>
      <c r="F172" s="15"/>
      <c r="G172" s="15"/>
      <c r="H172" s="15"/>
      <c r="I172" s="15"/>
      <c r="J172" s="15"/>
      <c r="K172" s="15"/>
      <c r="L172" s="15"/>
    </row>
    <row r="173" spans="1:12" x14ac:dyDescent="0.25">
      <c r="B173" s="15"/>
      <c r="C173" s="15"/>
      <c r="D173" s="15"/>
      <c r="E173" s="15"/>
      <c r="F173" s="15"/>
      <c r="G173" s="15"/>
      <c r="H173" s="15"/>
      <c r="I173" s="15"/>
      <c r="J173" s="15"/>
      <c r="K173" s="15"/>
      <c r="L173" s="15"/>
    </row>
    <row r="174" spans="1:12" x14ac:dyDescent="0.25">
      <c r="B174" s="15"/>
      <c r="C174" s="15"/>
      <c r="D174" s="15"/>
      <c r="E174" s="15"/>
      <c r="F174" s="15"/>
      <c r="G174" s="15"/>
      <c r="H174" s="15"/>
      <c r="I174" s="15"/>
      <c r="J174" s="15"/>
      <c r="K174" s="15"/>
      <c r="L174" s="15"/>
    </row>
    <row r="175" spans="1:12" x14ac:dyDescent="0.25">
      <c r="B175" s="15"/>
      <c r="C175" s="15"/>
      <c r="D175" s="15"/>
      <c r="E175" s="15"/>
      <c r="F175" s="15"/>
      <c r="G175" s="15"/>
      <c r="H175" s="15"/>
      <c r="I175" s="15"/>
      <c r="J175" s="15"/>
      <c r="K175" s="15"/>
      <c r="L175" s="15"/>
    </row>
    <row r="176" spans="1:12" x14ac:dyDescent="0.25">
      <c r="B176" s="15"/>
      <c r="C176" s="15"/>
      <c r="D176" s="15"/>
      <c r="E176" s="15"/>
      <c r="F176" s="15"/>
      <c r="G176" s="15"/>
      <c r="H176" s="15"/>
      <c r="I176" s="15"/>
      <c r="J176" s="15"/>
      <c r="K176" s="15"/>
      <c r="L176" s="15"/>
    </row>
    <row r="177" spans="2:12" x14ac:dyDescent="0.25">
      <c r="B177" s="15"/>
      <c r="C177" s="15"/>
      <c r="D177" s="15"/>
      <c r="E177" s="15"/>
      <c r="F177" s="15"/>
      <c r="G177" s="15"/>
      <c r="H177" s="15"/>
      <c r="I177" s="15"/>
      <c r="J177" s="15"/>
      <c r="K177" s="15"/>
      <c r="L177" s="15"/>
    </row>
    <row r="178" spans="2:12" x14ac:dyDescent="0.25">
      <c r="B178" s="15"/>
      <c r="C178" s="15"/>
      <c r="D178" s="15"/>
      <c r="E178" s="15"/>
      <c r="F178" s="15"/>
      <c r="G178" s="15"/>
      <c r="H178" s="15"/>
      <c r="I178" s="15"/>
      <c r="J178" s="15"/>
      <c r="K178" s="15"/>
      <c r="L178" s="15"/>
    </row>
    <row r="179" spans="2:12" x14ac:dyDescent="0.25">
      <c r="B179" s="15"/>
      <c r="C179" s="15"/>
      <c r="D179" s="15"/>
      <c r="E179" s="15"/>
      <c r="F179" s="15"/>
      <c r="G179" s="15"/>
      <c r="H179" s="15"/>
      <c r="I179" s="15"/>
      <c r="J179" s="15"/>
      <c r="K179" s="15"/>
      <c r="L179" s="15"/>
    </row>
    <row r="180" spans="2:12" x14ac:dyDescent="0.25">
      <c r="B180" s="15"/>
      <c r="C180" s="15"/>
      <c r="D180" s="15"/>
      <c r="E180" s="15"/>
      <c r="F180" s="15"/>
      <c r="G180" s="15"/>
      <c r="H180" s="15"/>
      <c r="I180" s="15"/>
      <c r="J180" s="15"/>
      <c r="K180" s="15"/>
      <c r="L180" s="15"/>
    </row>
    <row r="181" spans="2:12" x14ac:dyDescent="0.25">
      <c r="B181" s="15"/>
      <c r="C181" s="15"/>
      <c r="D181" s="15"/>
      <c r="E181" s="15"/>
      <c r="F181" s="15"/>
      <c r="G181" s="15"/>
      <c r="H181" s="15"/>
      <c r="I181" s="15"/>
      <c r="J181" s="15"/>
      <c r="K181" s="15"/>
      <c r="L181" s="15"/>
    </row>
    <row r="182" spans="2:12" x14ac:dyDescent="0.25">
      <c r="B182" s="15"/>
      <c r="C182" s="15"/>
      <c r="D182" s="15"/>
      <c r="E182" s="15"/>
      <c r="F182" s="15"/>
      <c r="G182" s="15"/>
      <c r="H182" s="15"/>
      <c r="I182" s="15"/>
      <c r="J182" s="15"/>
      <c r="K182" s="15"/>
      <c r="L182" s="15"/>
    </row>
    <row r="183" spans="2:12" ht="24.75" customHeight="1" x14ac:dyDescent="0.25">
      <c r="B183" s="15"/>
      <c r="C183" s="15"/>
      <c r="D183" s="15"/>
      <c r="E183" s="15"/>
      <c r="F183" s="4"/>
      <c r="G183" s="17"/>
      <c r="H183" s="15"/>
      <c r="I183" s="15"/>
      <c r="J183" s="15"/>
      <c r="K183" s="15"/>
      <c r="L183" s="15"/>
    </row>
    <row r="184" spans="2:12" x14ac:dyDescent="0.25">
      <c r="B184" s="15"/>
      <c r="C184" s="15"/>
      <c r="D184" s="15"/>
      <c r="E184" s="15"/>
      <c r="F184" s="4"/>
      <c r="G184" s="18"/>
      <c r="H184" s="15"/>
      <c r="I184" s="15"/>
      <c r="J184" s="15"/>
      <c r="K184" s="15"/>
      <c r="L184" s="15"/>
    </row>
    <row r="185" spans="2:12" x14ac:dyDescent="0.25">
      <c r="B185" s="15"/>
      <c r="C185" s="15"/>
      <c r="D185" s="15"/>
      <c r="E185" s="15"/>
      <c r="F185" s="15"/>
      <c r="G185" s="5"/>
      <c r="H185" s="15"/>
      <c r="I185" s="15"/>
      <c r="J185" s="15"/>
      <c r="K185" s="15"/>
      <c r="L185" s="15"/>
    </row>
    <row r="186" spans="2:12" x14ac:dyDescent="0.25">
      <c r="B186" s="15"/>
      <c r="C186" s="15"/>
      <c r="D186" s="15"/>
      <c r="E186" s="15"/>
      <c r="F186" s="15"/>
      <c r="G186" s="5"/>
      <c r="H186" s="15"/>
      <c r="I186" s="15"/>
      <c r="J186" s="15"/>
      <c r="K186" s="15"/>
      <c r="L186" s="15"/>
    </row>
    <row r="187" spans="2:12" ht="13" x14ac:dyDescent="0.25">
      <c r="B187" s="15"/>
      <c r="C187" s="15"/>
      <c r="D187" s="15"/>
      <c r="E187" s="15"/>
      <c r="F187" s="15"/>
      <c r="G187" s="16"/>
      <c r="H187" s="15"/>
      <c r="I187" s="15"/>
      <c r="J187" s="15"/>
      <c r="K187" s="15"/>
      <c r="L187" s="15"/>
    </row>
    <row r="188" spans="2:12" x14ac:dyDescent="0.25">
      <c r="B188" s="15"/>
      <c r="C188" s="15"/>
      <c r="D188" s="15"/>
      <c r="E188" s="15"/>
      <c r="F188" s="15"/>
      <c r="G188" s="15"/>
      <c r="H188" s="15"/>
      <c r="I188" s="15"/>
      <c r="J188" s="15"/>
      <c r="K188" s="15"/>
      <c r="L188" s="15"/>
    </row>
    <row r="189" spans="2:12" x14ac:dyDescent="0.25">
      <c r="B189" s="15"/>
      <c r="C189" s="15"/>
      <c r="D189" s="15"/>
      <c r="E189" s="15"/>
      <c r="F189" s="15"/>
      <c r="G189" s="15"/>
      <c r="H189" s="15"/>
      <c r="I189" s="15"/>
      <c r="J189" s="15"/>
      <c r="K189" s="15"/>
      <c r="L189" s="15"/>
    </row>
    <row r="190" spans="2:12" ht="13" x14ac:dyDescent="0.25">
      <c r="B190" s="15"/>
      <c r="C190" s="15"/>
      <c r="D190" s="15"/>
      <c r="E190" s="15"/>
      <c r="F190" s="15"/>
      <c r="G190" s="17"/>
      <c r="H190" s="15"/>
      <c r="I190" s="15"/>
      <c r="J190" s="15"/>
      <c r="K190" s="15"/>
      <c r="L190" s="15"/>
    </row>
    <row r="191" spans="2:12" ht="13" x14ac:dyDescent="0.25">
      <c r="B191" s="15"/>
      <c r="C191" s="15"/>
      <c r="D191" s="15"/>
      <c r="E191" s="15"/>
      <c r="F191" s="15"/>
      <c r="G191" s="17"/>
      <c r="H191" s="15"/>
      <c r="I191" s="15"/>
      <c r="J191" s="15"/>
      <c r="K191" s="15"/>
      <c r="L191" s="15"/>
    </row>
    <row r="192" spans="2:12" ht="13" x14ac:dyDescent="0.25">
      <c r="B192" s="15"/>
      <c r="C192" s="15"/>
      <c r="D192" s="15"/>
      <c r="E192" s="15"/>
      <c r="F192" s="15"/>
      <c r="G192" s="17"/>
      <c r="H192" s="15"/>
      <c r="I192" s="15"/>
      <c r="J192" s="15"/>
      <c r="K192" s="15"/>
      <c r="L192" s="15"/>
    </row>
    <row r="193" spans="1:14" ht="13" x14ac:dyDescent="0.25">
      <c r="B193" s="15"/>
      <c r="C193" s="15"/>
      <c r="D193" s="15"/>
      <c r="E193" s="15"/>
      <c r="F193" s="15"/>
      <c r="G193" s="16"/>
      <c r="H193" s="15"/>
      <c r="I193" s="15"/>
      <c r="J193" s="15"/>
      <c r="K193" s="15"/>
      <c r="L193" s="15"/>
    </row>
    <row r="194" spans="1:14" x14ac:dyDescent="0.25">
      <c r="B194" s="15"/>
      <c r="C194" s="15"/>
      <c r="D194" s="15"/>
      <c r="E194" s="15"/>
      <c r="F194" s="15"/>
      <c r="G194" s="15"/>
      <c r="H194" s="15"/>
      <c r="I194" s="15"/>
      <c r="J194" s="15"/>
      <c r="K194" s="15"/>
      <c r="L194" s="15"/>
    </row>
    <row r="195" spans="1:14" x14ac:dyDescent="0.25">
      <c r="B195" s="15"/>
      <c r="C195" s="15"/>
      <c r="D195" s="15"/>
      <c r="E195" s="15"/>
      <c r="F195" s="15"/>
      <c r="G195" s="15"/>
      <c r="H195" s="15"/>
      <c r="I195" s="15"/>
      <c r="J195" s="15"/>
      <c r="K195" s="15"/>
      <c r="L195" s="15"/>
    </row>
    <row r="196" spans="1:14" x14ac:dyDescent="0.25">
      <c r="B196" s="15"/>
      <c r="C196" s="15"/>
      <c r="D196" s="15"/>
      <c r="E196" s="15"/>
      <c r="F196" s="15"/>
      <c r="G196" s="15"/>
      <c r="H196" s="15"/>
      <c r="I196" s="15"/>
      <c r="J196" s="15"/>
      <c r="K196" s="15"/>
      <c r="L196" s="15"/>
    </row>
    <row r="197" spans="1:14" x14ac:dyDescent="0.25">
      <c r="B197" s="15"/>
      <c r="C197" s="15"/>
      <c r="D197" s="15"/>
      <c r="E197" s="15"/>
      <c r="F197" s="15"/>
      <c r="G197" s="15"/>
      <c r="H197" s="15"/>
      <c r="I197" s="15"/>
      <c r="J197" s="15"/>
      <c r="K197" s="15"/>
      <c r="L197" s="15"/>
    </row>
    <row r="198" spans="1:14" s="7" customFormat="1" x14ac:dyDescent="0.25">
      <c r="A198" s="6"/>
      <c r="B198" s="15"/>
      <c r="C198" s="15"/>
      <c r="D198" s="15"/>
      <c r="E198" s="15"/>
      <c r="F198" s="43"/>
      <c r="G198" s="43"/>
      <c r="H198" s="43"/>
      <c r="I198" s="43"/>
      <c r="J198" s="43"/>
      <c r="K198" s="43"/>
      <c r="L198" s="43"/>
    </row>
    <row r="199" spans="1:14" s="7" customFormat="1" x14ac:dyDescent="0.25">
      <c r="B199" s="43"/>
      <c r="C199" s="43"/>
      <c r="D199" s="43"/>
      <c r="E199" s="43"/>
      <c r="F199" s="43"/>
      <c r="G199" s="43"/>
      <c r="H199" s="43"/>
      <c r="I199" s="43"/>
      <c r="J199" s="43"/>
      <c r="K199" s="43"/>
      <c r="L199" s="43"/>
    </row>
    <row r="200" spans="1:14" ht="13" x14ac:dyDescent="0.25">
      <c r="A200" s="7"/>
      <c r="B200" s="43"/>
      <c r="C200" s="43"/>
      <c r="D200" s="43"/>
      <c r="E200" s="43"/>
      <c r="F200" s="15"/>
      <c r="G200" s="17"/>
      <c r="H200" s="15"/>
      <c r="I200" s="15"/>
      <c r="J200" s="15"/>
      <c r="K200" s="15"/>
      <c r="L200" s="15"/>
    </row>
    <row r="201" spans="1:14" ht="13" x14ac:dyDescent="0.25">
      <c r="B201" s="15"/>
      <c r="C201" s="15"/>
      <c r="D201" s="15"/>
      <c r="E201" s="15"/>
      <c r="F201" s="15"/>
      <c r="G201" s="17"/>
      <c r="H201" s="15"/>
      <c r="I201" s="15"/>
      <c r="J201" s="15"/>
      <c r="K201" s="15"/>
      <c r="L201" s="15"/>
    </row>
    <row r="202" spans="1:14" x14ac:dyDescent="0.25">
      <c r="B202" s="15"/>
      <c r="C202" s="15"/>
      <c r="D202" s="15"/>
      <c r="E202" s="15"/>
      <c r="F202" s="15"/>
      <c r="G202" s="5"/>
      <c r="H202" s="15"/>
      <c r="I202" s="15"/>
      <c r="J202" s="15"/>
      <c r="K202" s="15"/>
      <c r="L202" s="15"/>
    </row>
    <row r="203" spans="1:14" x14ac:dyDescent="0.25">
      <c r="B203" s="15"/>
      <c r="C203" s="15"/>
      <c r="D203" s="15"/>
      <c r="E203" s="15"/>
      <c r="F203" s="15"/>
      <c r="G203" s="5"/>
      <c r="H203" s="15"/>
      <c r="I203" s="15"/>
      <c r="J203" s="15"/>
      <c r="K203" s="15"/>
      <c r="L203" s="15"/>
    </row>
    <row r="204" spans="1:14" x14ac:dyDescent="0.25">
      <c r="B204" s="15"/>
      <c r="C204" s="15"/>
      <c r="D204" s="15"/>
      <c r="E204" s="15"/>
      <c r="F204" s="15"/>
      <c r="G204" s="5"/>
      <c r="H204" s="15"/>
      <c r="I204" s="15"/>
      <c r="J204" s="15"/>
      <c r="K204" s="15"/>
      <c r="L204" s="15"/>
    </row>
    <row r="205" spans="1:14" ht="13" x14ac:dyDescent="0.25">
      <c r="B205" s="15"/>
      <c r="C205" s="15"/>
      <c r="D205" s="15"/>
      <c r="E205" s="15"/>
      <c r="F205" s="15"/>
      <c r="G205" s="16"/>
      <c r="H205" s="15"/>
      <c r="I205" s="15"/>
      <c r="J205" s="15"/>
      <c r="K205" s="15"/>
      <c r="L205" s="15"/>
    </row>
    <row r="206" spans="1:14" ht="13" x14ac:dyDescent="0.25">
      <c r="B206" s="15"/>
      <c r="C206" s="15"/>
      <c r="D206" s="15"/>
      <c r="E206" s="15"/>
      <c r="F206" s="15"/>
      <c r="G206" s="16"/>
      <c r="H206" s="15"/>
      <c r="I206" s="15"/>
      <c r="J206" s="15"/>
      <c r="K206" s="15"/>
      <c r="L206" s="15"/>
    </row>
    <row r="207" spans="1:14" ht="13" x14ac:dyDescent="0.25">
      <c r="B207" s="15"/>
      <c r="C207" s="15"/>
      <c r="D207" s="15"/>
      <c r="E207" s="15"/>
      <c r="F207" s="15"/>
      <c r="G207" s="16"/>
      <c r="H207" s="15"/>
      <c r="I207" s="15"/>
      <c r="J207" s="15"/>
      <c r="K207" s="15"/>
      <c r="L207" s="15"/>
    </row>
    <row r="208" spans="1:14" ht="13" x14ac:dyDescent="0.25">
      <c r="B208" s="15"/>
      <c r="C208" s="15"/>
      <c r="D208" s="15"/>
      <c r="E208" s="15"/>
      <c r="F208" s="15"/>
      <c r="G208" s="16"/>
      <c r="H208" s="15"/>
      <c r="I208" s="15"/>
      <c r="J208" s="15"/>
      <c r="K208" s="15"/>
      <c r="L208" s="15"/>
      <c r="M208" s="11"/>
      <c r="N208" s="11"/>
    </row>
    <row r="209" spans="1:12" x14ac:dyDescent="0.25">
      <c r="B209" s="15"/>
      <c r="C209" s="15"/>
      <c r="D209" s="15"/>
      <c r="E209" s="15"/>
      <c r="F209" s="15"/>
      <c r="G209" s="15"/>
      <c r="H209" s="15"/>
      <c r="I209" s="15"/>
      <c r="J209" s="15"/>
      <c r="K209" s="15"/>
      <c r="L209" s="15"/>
    </row>
    <row r="210" spans="1:12" s="7" customFormat="1" x14ac:dyDescent="0.25">
      <c r="A210" s="6"/>
      <c r="B210" s="15"/>
      <c r="C210" s="15"/>
      <c r="D210" s="15"/>
      <c r="E210" s="15"/>
      <c r="F210" s="43"/>
      <c r="G210" s="43"/>
      <c r="H210" s="43"/>
      <c r="I210" s="43"/>
      <c r="J210" s="43"/>
      <c r="K210" s="43"/>
      <c r="L210" s="43"/>
    </row>
    <row r="211" spans="1:12" s="7" customFormat="1" x14ac:dyDescent="0.25">
      <c r="B211" s="43"/>
      <c r="C211" s="43"/>
      <c r="D211" s="43"/>
      <c r="E211" s="43"/>
      <c r="F211" s="43"/>
      <c r="G211" s="43"/>
      <c r="H211" s="43"/>
      <c r="I211" s="43"/>
      <c r="J211" s="43"/>
      <c r="K211" s="43"/>
      <c r="L211" s="43"/>
    </row>
    <row r="212" spans="1:12" ht="13" x14ac:dyDescent="0.25">
      <c r="A212" s="7"/>
      <c r="B212" s="43"/>
      <c r="C212" s="43"/>
      <c r="D212" s="43"/>
      <c r="E212" s="43"/>
      <c r="F212" s="15"/>
      <c r="G212" s="15"/>
      <c r="H212" s="59"/>
      <c r="I212" s="15"/>
      <c r="J212" s="15"/>
      <c r="K212" s="15"/>
      <c r="L212" s="15"/>
    </row>
    <row r="213" spans="1:12" ht="13" x14ac:dyDescent="0.25">
      <c r="B213" s="15"/>
      <c r="C213" s="15"/>
      <c r="D213" s="15"/>
      <c r="E213" s="15"/>
      <c r="F213" s="15"/>
      <c r="G213" s="15"/>
      <c r="H213" s="16"/>
      <c r="I213" s="15"/>
      <c r="J213" s="15"/>
      <c r="K213" s="15"/>
      <c r="L213" s="15"/>
    </row>
    <row r="214" spans="1:12" ht="13" x14ac:dyDescent="0.25">
      <c r="B214" s="15"/>
      <c r="C214" s="15"/>
      <c r="D214" s="15"/>
      <c r="E214" s="15"/>
      <c r="F214" s="15"/>
      <c r="G214" s="15"/>
      <c r="H214" s="59"/>
      <c r="I214" s="15"/>
      <c r="J214" s="15"/>
      <c r="K214" s="15"/>
      <c r="L214" s="15"/>
    </row>
    <row r="215" spans="1:12" ht="13" x14ac:dyDescent="0.25">
      <c r="B215" s="15"/>
      <c r="C215" s="15"/>
      <c r="D215" s="15"/>
      <c r="E215" s="15"/>
      <c r="F215" s="16"/>
      <c r="G215" s="15"/>
      <c r="H215" s="15"/>
      <c r="I215" s="15"/>
      <c r="J215" s="15"/>
      <c r="K215" s="15"/>
      <c r="L215" s="15"/>
    </row>
    <row r="216" spans="1:12" x14ac:dyDescent="0.25">
      <c r="B216" s="15"/>
      <c r="C216" s="15"/>
      <c r="D216" s="15"/>
      <c r="E216" s="15"/>
      <c r="F216" s="15"/>
      <c r="G216" s="15"/>
      <c r="H216" s="15"/>
      <c r="I216" s="15"/>
      <c r="J216" s="15"/>
      <c r="K216" s="15"/>
      <c r="L216" s="15"/>
    </row>
    <row r="217" spans="1:12" x14ac:dyDescent="0.25">
      <c r="B217" s="15"/>
      <c r="C217" s="15"/>
      <c r="D217" s="15"/>
      <c r="E217" s="15"/>
      <c r="F217" s="15"/>
      <c r="G217" s="15"/>
      <c r="H217" s="15"/>
      <c r="I217" s="15"/>
      <c r="J217" s="15"/>
      <c r="K217" s="15"/>
      <c r="L217" s="15"/>
    </row>
    <row r="218" spans="1:12" x14ac:dyDescent="0.25">
      <c r="B218" s="15"/>
      <c r="C218" s="15"/>
      <c r="D218" s="15"/>
      <c r="E218" s="15"/>
      <c r="F218" s="15"/>
      <c r="G218" s="15"/>
      <c r="H218" s="15"/>
      <c r="I218" s="15"/>
      <c r="J218" s="15"/>
      <c r="K218" s="15"/>
      <c r="L218" s="15"/>
    </row>
    <row r="219" spans="1:12" s="8" customFormat="1" x14ac:dyDescent="0.25">
      <c r="A219" s="6"/>
      <c r="B219" s="15"/>
      <c r="C219" s="15"/>
      <c r="D219" s="15"/>
      <c r="E219" s="15"/>
      <c r="F219" s="44"/>
      <c r="G219" s="44"/>
      <c r="H219" s="44"/>
      <c r="I219" s="44"/>
      <c r="J219" s="44"/>
      <c r="K219" s="44"/>
      <c r="L219" s="44"/>
    </row>
    <row r="220" spans="1:12" x14ac:dyDescent="0.25">
      <c r="A220" s="8"/>
      <c r="B220" s="44"/>
      <c r="C220" s="44"/>
      <c r="D220" s="44"/>
      <c r="E220" s="44"/>
      <c r="F220" s="15"/>
      <c r="G220" s="15"/>
      <c r="H220" s="15"/>
      <c r="I220" s="15"/>
      <c r="J220" s="15"/>
      <c r="K220" s="15"/>
      <c r="L220" s="15"/>
    </row>
    <row r="221" spans="1:12" s="8" customFormat="1" x14ac:dyDescent="0.25">
      <c r="A221" s="6"/>
      <c r="B221" s="15"/>
      <c r="C221" s="15"/>
      <c r="D221" s="15"/>
      <c r="E221" s="15"/>
      <c r="F221" s="44"/>
      <c r="G221" s="44"/>
      <c r="H221" s="44"/>
      <c r="I221" s="44"/>
      <c r="J221" s="44"/>
      <c r="K221" s="44"/>
      <c r="L221" s="44"/>
    </row>
    <row r="222" spans="1:12" s="8" customFormat="1" x14ac:dyDescent="0.25">
      <c r="B222" s="44"/>
      <c r="C222" s="44"/>
      <c r="D222" s="44"/>
      <c r="E222" s="44"/>
      <c r="F222" s="44"/>
      <c r="G222" s="44"/>
      <c r="H222" s="44"/>
      <c r="I222" s="44"/>
      <c r="J222" s="44"/>
      <c r="K222" s="44"/>
      <c r="L222" s="44"/>
    </row>
    <row r="223" spans="1:12" s="8" customFormat="1" x14ac:dyDescent="0.25">
      <c r="B223" s="44"/>
      <c r="C223" s="44"/>
      <c r="D223" s="44"/>
      <c r="E223" s="44"/>
      <c r="F223" s="44"/>
      <c r="G223" s="44"/>
      <c r="H223" s="44"/>
      <c r="I223" s="44"/>
      <c r="J223" s="44"/>
      <c r="K223" s="44"/>
      <c r="L223" s="44"/>
    </row>
    <row r="224" spans="1:12" s="8" customFormat="1" x14ac:dyDescent="0.25">
      <c r="B224" s="44"/>
      <c r="C224" s="44"/>
      <c r="D224" s="44"/>
      <c r="E224" s="44"/>
      <c r="F224" s="44"/>
      <c r="G224" s="44"/>
      <c r="H224" s="44"/>
      <c r="I224" s="44"/>
      <c r="J224" s="44"/>
      <c r="K224" s="44"/>
      <c r="L224" s="44"/>
    </row>
    <row r="225" spans="1:13" s="8" customFormat="1" ht="18" customHeight="1" x14ac:dyDescent="0.25">
      <c r="B225" s="44"/>
      <c r="C225" s="44"/>
      <c r="D225" s="44"/>
      <c r="E225" s="44"/>
      <c r="F225" s="44"/>
      <c r="G225" s="44"/>
      <c r="H225" s="44"/>
      <c r="I225" s="44"/>
      <c r="J225" s="44"/>
      <c r="K225" s="44"/>
      <c r="L225" s="44"/>
    </row>
    <row r="226" spans="1:13" s="8" customFormat="1" x14ac:dyDescent="0.25">
      <c r="B226" s="44"/>
      <c r="C226" s="44"/>
      <c r="D226" s="44"/>
      <c r="E226" s="44"/>
      <c r="F226" s="44"/>
      <c r="G226" s="44"/>
      <c r="H226" s="44"/>
      <c r="I226" s="44"/>
      <c r="J226" s="44"/>
      <c r="K226" s="44"/>
      <c r="L226" s="44"/>
    </row>
    <row r="227" spans="1:13" s="8" customFormat="1" x14ac:dyDescent="0.25">
      <c r="B227" s="44"/>
      <c r="C227" s="44"/>
      <c r="D227" s="44"/>
      <c r="E227" s="44"/>
      <c r="F227" s="44"/>
      <c r="G227" s="44"/>
      <c r="H227" s="44"/>
      <c r="I227" s="44"/>
      <c r="J227" s="44"/>
      <c r="K227" s="44"/>
      <c r="L227" s="44"/>
    </row>
    <row r="228" spans="1:13" x14ac:dyDescent="0.25">
      <c r="A228" s="8"/>
      <c r="B228" s="44"/>
      <c r="C228" s="44"/>
      <c r="D228" s="44"/>
      <c r="E228" s="44"/>
      <c r="F228" s="15"/>
      <c r="G228" s="15"/>
      <c r="H228" s="15"/>
      <c r="I228" s="15"/>
      <c r="J228" s="15"/>
      <c r="K228" s="15"/>
      <c r="L228" s="15"/>
    </row>
    <row r="229" spans="1:13" x14ac:dyDescent="0.25">
      <c r="B229" s="15"/>
      <c r="C229" s="15"/>
      <c r="D229" s="15"/>
      <c r="E229" s="15"/>
      <c r="F229" s="15"/>
      <c r="G229" s="15"/>
      <c r="H229" s="15"/>
      <c r="I229" s="15"/>
      <c r="J229" s="15"/>
      <c r="K229" s="15"/>
      <c r="L229" s="15"/>
      <c r="M229" s="11"/>
    </row>
    <row r="230" spans="1:13" s="14" customFormat="1" ht="15.5" x14ac:dyDescent="0.25">
      <c r="A230" s="6"/>
      <c r="B230" s="15"/>
      <c r="C230" s="60"/>
      <c r="D230" s="60"/>
      <c r="E230" s="60"/>
      <c r="F230" s="24"/>
      <c r="G230" s="24"/>
      <c r="H230" s="24"/>
      <c r="I230" s="24"/>
      <c r="J230" s="24"/>
      <c r="K230" s="24"/>
      <c r="L230" s="24"/>
      <c r="M230" s="13"/>
    </row>
    <row r="231" spans="1:13" s="14" customFormat="1" x14ac:dyDescent="0.25">
      <c r="B231" s="24"/>
      <c r="C231" s="24"/>
      <c r="D231" s="24"/>
      <c r="E231" s="24"/>
      <c r="F231" s="24"/>
      <c r="G231" s="24"/>
      <c r="H231" s="24"/>
      <c r="I231" s="24"/>
      <c r="J231" s="24"/>
      <c r="K231" s="24"/>
      <c r="L231" s="24"/>
    </row>
    <row r="232" spans="1:13" x14ac:dyDescent="0.25">
      <c r="A232" s="14"/>
      <c r="B232" s="24"/>
      <c r="C232" s="24"/>
      <c r="D232" s="24"/>
      <c r="E232" s="24"/>
      <c r="F232" s="15"/>
      <c r="G232" s="15"/>
      <c r="H232" s="15"/>
      <c r="I232" s="15"/>
      <c r="J232" s="15"/>
      <c r="K232" s="15"/>
      <c r="L232" s="15"/>
    </row>
  </sheetData>
  <sheetProtection insertRows="0" deleteRows="0" selectLockedCells="1" sort="0" autoFilter="0"/>
  <autoFilter ref="C9:E27" xr:uid="{00000000-0009-0000-0000-000003000000}">
    <filterColumn colId="2" showButton="0"/>
  </autoFilter>
  <mergeCells count="1">
    <mergeCell ref="C7:F7"/>
  </mergeCells>
  <printOptions horizontalCentered="1"/>
  <pageMargins left="0.5" right="0.5" top="1" bottom="0.98" header="0.5" footer="0.45"/>
  <pageSetup scale="73" fitToHeight="2" orientation="portrait" r:id="rId1"/>
  <headerFooter alignWithMargins="0">
    <oddHeader>&amp;C&amp;"Arial,Bold"&amp;14Form 5
Project Schedule</oddHeader>
    <oddFooter>&amp;LForm 5 Project Schedule</oddFooter>
  </headerFooter>
  <rowBreaks count="1" manualBreakCount="1">
    <brk id="22"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9"/>
  <sheetViews>
    <sheetView tabSelected="1" topLeftCell="A31" workbookViewId="0">
      <selection activeCell="O47" sqref="O47"/>
    </sheetView>
  </sheetViews>
  <sheetFormatPr defaultRowHeight="12.5" x14ac:dyDescent="0.25"/>
  <cols>
    <col min="2" max="2" width="15.81640625" customWidth="1"/>
    <col min="5" max="5" width="11.1796875" customWidth="1"/>
    <col min="6" max="6" width="11.81640625" customWidth="1"/>
    <col min="7" max="7" width="11.26953125" customWidth="1"/>
    <col min="8" max="8" width="11.453125" customWidth="1"/>
  </cols>
  <sheetData>
    <row r="1" spans="1:11" x14ac:dyDescent="0.25">
      <c r="A1" s="274"/>
      <c r="B1" s="274"/>
      <c r="C1" s="274"/>
      <c r="D1" s="274"/>
      <c r="E1" s="274"/>
      <c r="F1" s="904"/>
      <c r="G1" s="904"/>
      <c r="H1" s="904"/>
      <c r="I1" s="904"/>
      <c r="J1" s="904"/>
      <c r="K1" s="904"/>
    </row>
    <row r="2" spans="1:11" x14ac:dyDescent="0.25">
      <c r="A2" s="274"/>
      <c r="B2" s="274"/>
      <c r="C2" s="274"/>
      <c r="D2" s="274"/>
      <c r="E2" s="274"/>
      <c r="F2" s="904"/>
      <c r="G2" s="904"/>
      <c r="H2" s="904"/>
      <c r="I2" s="904"/>
      <c r="J2" s="904"/>
      <c r="K2" s="904"/>
    </row>
    <row r="3" spans="1:11" x14ac:dyDescent="0.25">
      <c r="A3" s="274"/>
      <c r="B3" s="274"/>
      <c r="C3" s="274"/>
      <c r="D3" s="274"/>
      <c r="E3" s="274"/>
      <c r="F3" s="904"/>
      <c r="G3" s="904"/>
      <c r="H3" s="904"/>
      <c r="I3" s="904"/>
      <c r="J3" s="904"/>
      <c r="K3" s="904"/>
    </row>
    <row r="4" spans="1:11" x14ac:dyDescent="0.25">
      <c r="A4" s="274"/>
      <c r="B4" s="274"/>
      <c r="C4" s="274"/>
      <c r="D4" s="274"/>
      <c r="E4" s="274"/>
      <c r="F4" s="904"/>
      <c r="G4" s="904"/>
      <c r="H4" s="904"/>
      <c r="I4" s="904"/>
      <c r="J4" s="904"/>
      <c r="K4" s="904"/>
    </row>
    <row r="5" spans="1:11" x14ac:dyDescent="0.25">
      <c r="A5" s="274"/>
      <c r="B5" s="274"/>
      <c r="C5" s="274"/>
      <c r="D5" s="274"/>
      <c r="E5" s="274"/>
      <c r="F5" s="904"/>
      <c r="G5" s="904"/>
      <c r="H5" s="904"/>
      <c r="I5" s="904"/>
      <c r="J5" s="904"/>
      <c r="K5" s="904"/>
    </row>
    <row r="6" spans="1:11" x14ac:dyDescent="0.25">
      <c r="A6" s="274"/>
      <c r="B6" s="274"/>
      <c r="C6" s="274"/>
      <c r="D6" s="274"/>
      <c r="E6" s="274"/>
      <c r="F6" s="904"/>
      <c r="G6" s="904"/>
      <c r="H6" s="904"/>
      <c r="I6" s="904"/>
      <c r="J6" s="904"/>
      <c r="K6" s="904"/>
    </row>
    <row r="7" spans="1:11" x14ac:dyDescent="0.25">
      <c r="A7" s="274"/>
      <c r="B7" s="274"/>
      <c r="C7" s="274"/>
      <c r="D7" s="274"/>
      <c r="E7" s="274"/>
      <c r="F7" s="904"/>
      <c r="G7" s="904"/>
      <c r="H7" s="904"/>
      <c r="I7" s="904"/>
      <c r="J7" s="904"/>
      <c r="K7" s="904"/>
    </row>
    <row r="8" spans="1:11" x14ac:dyDescent="0.25">
      <c r="A8" s="274"/>
      <c r="B8" s="274"/>
      <c r="C8" s="274"/>
      <c r="D8" s="274"/>
      <c r="E8" s="274"/>
      <c r="F8" s="904"/>
      <c r="G8" s="904"/>
      <c r="H8" s="904"/>
      <c r="I8" s="904"/>
      <c r="J8" s="904"/>
      <c r="K8" s="904"/>
    </row>
    <row r="9" spans="1:11" x14ac:dyDescent="0.25">
      <c r="A9" s="282"/>
      <c r="B9" s="282"/>
      <c r="C9" s="282"/>
      <c r="D9" s="282"/>
      <c r="E9" s="282"/>
      <c r="F9" s="905"/>
      <c r="G9" s="905"/>
      <c r="H9" s="905"/>
      <c r="I9" s="905"/>
      <c r="J9" s="905"/>
      <c r="K9" s="905"/>
    </row>
    <row r="10" spans="1:11" ht="14.5" x14ac:dyDescent="0.35">
      <c r="A10" s="1016" t="e">
        <f>IF(#REF!&lt;&gt;"Enter Sponsor Name by Overtyping Here",CONCATENATE(#REF!,", ",#REF!),"Please enter Sponsor Name and Project Name on Form 1A ")</f>
        <v>#REF!</v>
      </c>
      <c r="B10" s="1016"/>
      <c r="C10" s="1016"/>
      <c r="D10" s="1016"/>
      <c r="E10" s="1016"/>
      <c r="F10" s="1016"/>
      <c r="G10" s="1016"/>
      <c r="H10" s="1016"/>
      <c r="I10" s="1016"/>
      <c r="J10" s="1016"/>
      <c r="K10" s="1016"/>
    </row>
    <row r="11" spans="1:11" ht="13" thickBot="1" x14ac:dyDescent="0.3">
      <c r="A11" s="892"/>
      <c r="B11" s="515"/>
      <c r="C11" s="893"/>
      <c r="D11" s="457"/>
      <c r="F11" s="906"/>
      <c r="G11" s="906"/>
      <c r="H11" s="907"/>
      <c r="I11" s="956"/>
      <c r="J11" s="956"/>
      <c r="K11" s="956"/>
    </row>
    <row r="12" spans="1:11" ht="13" x14ac:dyDescent="0.3">
      <c r="A12" s="462"/>
      <c r="B12" s="462"/>
      <c r="C12" s="462"/>
      <c r="D12" s="462"/>
      <c r="E12" s="1020"/>
      <c r="F12" s="1021"/>
      <c r="G12" s="1021"/>
      <c r="H12" s="1021"/>
      <c r="I12" s="1021"/>
      <c r="J12" s="1021"/>
      <c r="K12" s="1022"/>
    </row>
    <row r="13" spans="1:11" ht="12.75" customHeight="1" x14ac:dyDescent="0.25">
      <c r="A13" s="894"/>
      <c r="B13" s="893"/>
      <c r="C13" s="893"/>
      <c r="D13" s="895"/>
      <c r="E13" s="1023" t="s">
        <v>758</v>
      </c>
      <c r="F13" s="518" t="s">
        <v>593</v>
      </c>
      <c r="G13" s="518" t="s">
        <v>593</v>
      </c>
      <c r="H13" s="518" t="s">
        <v>593</v>
      </c>
      <c r="I13" s="518" t="s">
        <v>593</v>
      </c>
      <c r="J13" s="518" t="s">
        <v>593</v>
      </c>
      <c r="K13" s="964" t="s">
        <v>593</v>
      </c>
    </row>
    <row r="14" spans="1:11" ht="12.75" customHeight="1" x14ac:dyDescent="0.25">
      <c r="A14" s="896"/>
      <c r="B14" s="897"/>
      <c r="C14" s="897"/>
      <c r="D14" s="898"/>
      <c r="E14" s="1023"/>
      <c r="F14" s="1017" t="s">
        <v>807</v>
      </c>
      <c r="G14" s="1017" t="s">
        <v>592</v>
      </c>
      <c r="H14" s="1017" t="s">
        <v>592</v>
      </c>
      <c r="I14" s="1017" t="s">
        <v>592</v>
      </c>
      <c r="J14" s="1017" t="s">
        <v>592</v>
      </c>
      <c r="K14" s="1024" t="s">
        <v>592</v>
      </c>
    </row>
    <row r="15" spans="1:11" x14ac:dyDescent="0.25">
      <c r="A15" s="896"/>
      <c r="B15" s="897"/>
      <c r="C15" s="897"/>
      <c r="D15" s="898"/>
      <c r="E15" s="1023"/>
      <c r="F15" s="1018"/>
      <c r="G15" s="1018"/>
      <c r="H15" s="1018"/>
      <c r="I15" s="1018"/>
      <c r="J15" s="1018"/>
      <c r="K15" s="1025"/>
    </row>
    <row r="16" spans="1:11" ht="13" thickBot="1" x14ac:dyDescent="0.3">
      <c r="A16" s="893"/>
      <c r="B16" s="463"/>
      <c r="C16" s="464"/>
      <c r="D16" s="465"/>
      <c r="E16" s="279"/>
      <c r="F16" s="1019"/>
      <c r="G16" s="1019"/>
      <c r="H16" s="1019"/>
      <c r="I16" s="1019"/>
      <c r="J16" s="1019"/>
      <c r="K16" s="1026"/>
    </row>
    <row r="17" spans="1:11" ht="13" thickBot="1" x14ac:dyDescent="0.3">
      <c r="A17" s="122" t="s">
        <v>56</v>
      </c>
      <c r="B17" s="463"/>
      <c r="C17" s="464"/>
      <c r="D17" s="465"/>
      <c r="E17" s="965"/>
      <c r="F17" s="278"/>
      <c r="G17" s="278"/>
      <c r="H17" s="278"/>
      <c r="I17" s="278"/>
      <c r="J17" s="278"/>
      <c r="K17" s="966"/>
    </row>
    <row r="18" spans="1:11" x14ac:dyDescent="0.25">
      <c r="A18" s="899" t="s">
        <v>6</v>
      </c>
      <c r="B18" s="125"/>
      <c r="C18" s="617"/>
      <c r="D18" s="893"/>
      <c r="E18" s="991">
        <v>1</v>
      </c>
      <c r="F18" s="955"/>
      <c r="G18" s="954"/>
      <c r="H18" s="954"/>
      <c r="I18" s="954"/>
      <c r="J18" s="954"/>
      <c r="K18" s="953"/>
    </row>
    <row r="19" spans="1:11" x14ac:dyDescent="0.25">
      <c r="A19" s="899" t="s">
        <v>256</v>
      </c>
      <c r="B19" s="125"/>
      <c r="C19" s="617"/>
      <c r="D19" s="893"/>
      <c r="E19" s="957" t="s">
        <v>776</v>
      </c>
      <c r="F19" s="333"/>
      <c r="G19" s="325"/>
      <c r="H19" s="325"/>
      <c r="I19" s="325"/>
      <c r="J19" s="325"/>
      <c r="K19" s="326"/>
    </row>
    <row r="20" spans="1:11" x14ac:dyDescent="0.25">
      <c r="A20" s="124" t="s">
        <v>134</v>
      </c>
      <c r="B20" s="617"/>
      <c r="C20" s="3"/>
      <c r="D20" s="466"/>
      <c r="E20" s="957" t="s">
        <v>776</v>
      </c>
      <c r="F20" s="333"/>
      <c r="G20" s="325"/>
      <c r="H20" s="325"/>
      <c r="I20" s="325"/>
      <c r="J20" s="325"/>
      <c r="K20" s="326"/>
    </row>
    <row r="21" spans="1:11" x14ac:dyDescent="0.25">
      <c r="A21" s="124" t="s">
        <v>135</v>
      </c>
      <c r="B21" s="617"/>
      <c r="C21" s="3"/>
      <c r="D21" s="466"/>
      <c r="E21" s="957">
        <f>SUM(F21:K21)</f>
        <v>0</v>
      </c>
      <c r="F21" s="333"/>
      <c r="G21" s="325"/>
      <c r="H21" s="325"/>
      <c r="I21" s="325"/>
      <c r="J21" s="325"/>
      <c r="K21" s="326"/>
    </row>
    <row r="22" spans="1:11" x14ac:dyDescent="0.25">
      <c r="A22" s="276" t="s">
        <v>136</v>
      </c>
      <c r="B22" s="617"/>
      <c r="C22" s="3"/>
      <c r="D22" s="466"/>
      <c r="E22" s="957">
        <f>SUM(F22:K22)</f>
        <v>0</v>
      </c>
      <c r="F22" s="333"/>
      <c r="G22" s="325"/>
      <c r="H22" s="325"/>
      <c r="I22" s="325"/>
      <c r="J22" s="325"/>
      <c r="K22" s="326"/>
    </row>
    <row r="23" spans="1:11" ht="15.5" x14ac:dyDescent="0.25">
      <c r="A23" s="277" t="s">
        <v>741</v>
      </c>
      <c r="B23" s="617" t="s">
        <v>759</v>
      </c>
      <c r="C23" s="893"/>
      <c r="D23" s="900"/>
      <c r="E23" s="958">
        <f>SUM(F23:K23)</f>
        <v>0</v>
      </c>
      <c r="F23" s="334"/>
      <c r="G23" s="327"/>
      <c r="H23" s="327"/>
      <c r="I23" s="327"/>
      <c r="J23" s="327"/>
      <c r="K23" s="328"/>
    </row>
    <row r="24" spans="1:11" ht="15.5" x14ac:dyDescent="0.25">
      <c r="A24" s="277" t="s">
        <v>741</v>
      </c>
      <c r="B24" s="617" t="s">
        <v>759</v>
      </c>
      <c r="C24" s="893"/>
      <c r="D24" s="900"/>
      <c r="E24" s="967"/>
      <c r="F24" s="961"/>
      <c r="G24" s="962"/>
      <c r="H24" s="962"/>
      <c r="I24" s="962"/>
      <c r="J24" s="962"/>
      <c r="K24" s="963"/>
    </row>
    <row r="25" spans="1:11" ht="13" thickBot="1" x14ac:dyDescent="0.3">
      <c r="A25" s="617" t="s">
        <v>133</v>
      </c>
      <c r="B25" s="617"/>
      <c r="C25" s="3"/>
      <c r="D25" s="466"/>
      <c r="E25" s="968">
        <f t="shared" ref="E25:K25" si="0">SUM(E18:E23)</f>
        <v>1</v>
      </c>
      <c r="F25" s="952">
        <f t="shared" si="0"/>
        <v>0</v>
      </c>
      <c r="G25" s="951">
        <f t="shared" si="0"/>
        <v>0</v>
      </c>
      <c r="H25" s="951">
        <f t="shared" si="0"/>
        <v>0</v>
      </c>
      <c r="I25" s="951">
        <f t="shared" si="0"/>
        <v>0</v>
      </c>
      <c r="J25" s="951">
        <f t="shared" si="0"/>
        <v>0</v>
      </c>
      <c r="K25" s="950">
        <f t="shared" si="0"/>
        <v>0</v>
      </c>
    </row>
    <row r="26" spans="1:11" x14ac:dyDescent="0.25">
      <c r="A26" s="617"/>
      <c r="B26" s="617"/>
      <c r="C26" s="3"/>
      <c r="D26" s="466"/>
      <c r="E26" s="3"/>
      <c r="F26" s="1"/>
      <c r="G26" s="1"/>
      <c r="H26" s="1"/>
      <c r="I26" s="1"/>
      <c r="J26" s="1"/>
      <c r="K26" s="1"/>
    </row>
    <row r="27" spans="1:11" ht="13" thickBot="1" x14ac:dyDescent="0.3">
      <c r="A27" s="123" t="s">
        <v>101</v>
      </c>
      <c r="B27" s="467"/>
      <c r="C27" s="2"/>
      <c r="D27" s="3"/>
      <c r="E27" s="2"/>
      <c r="F27" s="1"/>
      <c r="G27" s="1"/>
      <c r="H27" s="1"/>
      <c r="I27" s="1"/>
      <c r="J27" s="1"/>
      <c r="K27" s="1"/>
    </row>
    <row r="28" spans="1:11" x14ac:dyDescent="0.25">
      <c r="A28" s="124" t="s">
        <v>137</v>
      </c>
      <c r="B28" s="617"/>
      <c r="C28" s="617"/>
      <c r="D28" s="468"/>
      <c r="E28" s="960" t="s">
        <v>776</v>
      </c>
      <c r="F28" s="948"/>
      <c r="G28" s="947"/>
      <c r="H28" s="947"/>
      <c r="I28" s="947"/>
      <c r="J28" s="947"/>
      <c r="K28" s="946"/>
    </row>
    <row r="29" spans="1:11" x14ac:dyDescent="0.25">
      <c r="A29" s="124" t="s">
        <v>138</v>
      </c>
      <c r="B29" s="458"/>
      <c r="C29" s="617"/>
      <c r="D29" s="458"/>
      <c r="E29" s="957">
        <f t="shared" ref="E29:E43" si="1">SUM(F29:K29)</f>
        <v>0</v>
      </c>
      <c r="F29" s="335"/>
      <c r="G29" s="329"/>
      <c r="H29" s="329"/>
      <c r="I29" s="329"/>
      <c r="J29" s="329"/>
      <c r="K29" s="330"/>
    </row>
    <row r="30" spans="1:11" x14ac:dyDescent="0.25">
      <c r="A30" s="124" t="s">
        <v>257</v>
      </c>
      <c r="B30" s="458"/>
      <c r="C30" s="617"/>
      <c r="D30" s="458"/>
      <c r="E30" s="957" t="s">
        <v>776</v>
      </c>
      <c r="F30" s="335"/>
      <c r="G30" s="329"/>
      <c r="H30" s="329"/>
      <c r="I30" s="329"/>
      <c r="J30" s="329"/>
      <c r="K30" s="330"/>
    </row>
    <row r="31" spans="1:11" x14ac:dyDescent="0.25">
      <c r="A31" s="124" t="s">
        <v>139</v>
      </c>
      <c r="B31" s="458"/>
      <c r="C31" s="617"/>
      <c r="D31" s="458"/>
      <c r="E31" s="957">
        <f t="shared" si="1"/>
        <v>0</v>
      </c>
      <c r="F31" s="335"/>
      <c r="G31" s="329"/>
      <c r="H31" s="329"/>
      <c r="I31" s="329"/>
      <c r="J31" s="329"/>
      <c r="K31" s="330"/>
    </row>
    <row r="32" spans="1:11" x14ac:dyDescent="0.25">
      <c r="A32" s="124" t="s">
        <v>140</v>
      </c>
      <c r="B32" s="458"/>
      <c r="C32" s="617"/>
      <c r="D32" s="458"/>
      <c r="E32" s="957">
        <f t="shared" si="1"/>
        <v>0</v>
      </c>
      <c r="F32" s="335"/>
      <c r="G32" s="329"/>
      <c r="H32" s="329"/>
      <c r="I32" s="329"/>
      <c r="J32" s="329"/>
      <c r="K32" s="330"/>
    </row>
    <row r="33" spans="1:11" x14ac:dyDescent="0.25">
      <c r="A33" s="440" t="s">
        <v>0</v>
      </c>
      <c r="B33" s="459"/>
      <c r="C33" s="949" t="e">
        <f>#REF!/(#REF!+#REF!+#REF!+#REF!)</f>
        <v>#REF!</v>
      </c>
      <c r="D33" s="901"/>
      <c r="E33" s="957">
        <f t="shared" si="1"/>
        <v>0</v>
      </c>
      <c r="F33" s="335"/>
      <c r="G33" s="329"/>
      <c r="H33" s="329"/>
      <c r="I33" s="329"/>
      <c r="J33" s="329"/>
      <c r="K33" s="330"/>
    </row>
    <row r="34" spans="1:11" x14ac:dyDescent="0.25">
      <c r="A34" s="441" t="s">
        <v>141</v>
      </c>
      <c r="B34" s="460"/>
      <c r="C34" s="461" t="e">
        <f>#REF!/(#REF!+#REF!+#REF!+#REF!)</f>
        <v>#REF!</v>
      </c>
      <c r="D34" s="901"/>
      <c r="E34" s="957">
        <f t="shared" si="1"/>
        <v>0</v>
      </c>
      <c r="F34" s="335"/>
      <c r="G34" s="329"/>
      <c r="H34" s="329"/>
      <c r="I34" s="329"/>
      <c r="J34" s="329"/>
      <c r="K34" s="330"/>
    </row>
    <row r="35" spans="1:11" x14ac:dyDescent="0.25">
      <c r="A35" s="124" t="s">
        <v>142</v>
      </c>
      <c r="B35" s="617"/>
      <c r="C35" s="617"/>
      <c r="D35" s="469"/>
      <c r="E35" s="957">
        <f t="shared" si="1"/>
        <v>0</v>
      </c>
      <c r="F35" s="335"/>
      <c r="G35" s="329"/>
      <c r="H35" s="329"/>
      <c r="I35" s="329"/>
      <c r="J35" s="329"/>
      <c r="K35" s="330"/>
    </row>
    <row r="36" spans="1:11" x14ac:dyDescent="0.25">
      <c r="A36" s="124" t="s">
        <v>143</v>
      </c>
      <c r="B36" s="617"/>
      <c r="C36" s="617"/>
      <c r="D36" s="469"/>
      <c r="E36" s="957">
        <f t="shared" si="1"/>
        <v>0</v>
      </c>
      <c r="F36" s="519"/>
      <c r="G36" s="329"/>
      <c r="H36" s="329"/>
      <c r="I36" s="329"/>
      <c r="J36" s="329"/>
      <c r="K36" s="330"/>
    </row>
    <row r="37" spans="1:11" x14ac:dyDescent="0.25">
      <c r="A37" s="124" t="s">
        <v>144</v>
      </c>
      <c r="B37" s="617"/>
      <c r="C37" s="617"/>
      <c r="D37" s="470"/>
      <c r="E37" s="957">
        <f t="shared" si="1"/>
        <v>0</v>
      </c>
      <c r="F37" s="890"/>
      <c r="G37" s="329"/>
      <c r="H37" s="329"/>
      <c r="I37" s="329"/>
      <c r="J37" s="329"/>
      <c r="K37" s="330"/>
    </row>
    <row r="38" spans="1:11" x14ac:dyDescent="0.25">
      <c r="A38" s="124" t="s">
        <v>145</v>
      </c>
      <c r="B38" s="617"/>
      <c r="C38" s="617"/>
      <c r="D38" s="470"/>
      <c r="E38" s="957">
        <f t="shared" si="1"/>
        <v>0</v>
      </c>
      <c r="F38" s="335"/>
      <c r="G38" s="329"/>
      <c r="H38" s="329"/>
      <c r="I38" s="329"/>
      <c r="J38" s="329"/>
      <c r="K38" s="330"/>
    </row>
    <row r="39" spans="1:11" x14ac:dyDescent="0.25">
      <c r="A39" s="124" t="s">
        <v>146</v>
      </c>
      <c r="B39" s="617"/>
      <c r="C39" s="617"/>
      <c r="D39" s="470"/>
      <c r="E39" s="957">
        <f t="shared" si="1"/>
        <v>0</v>
      </c>
      <c r="F39" s="335"/>
      <c r="G39" s="329"/>
      <c r="H39" s="329"/>
      <c r="I39" s="329"/>
      <c r="J39" s="329"/>
      <c r="K39" s="330"/>
    </row>
    <row r="40" spans="1:11" x14ac:dyDescent="0.25">
      <c r="A40" s="124" t="s">
        <v>147</v>
      </c>
      <c r="B40" s="458"/>
      <c r="C40" s="470"/>
      <c r="D40" s="902"/>
      <c r="E40" s="957">
        <f t="shared" si="1"/>
        <v>0</v>
      </c>
      <c r="F40" s="335"/>
      <c r="G40" s="329"/>
      <c r="H40" s="329"/>
      <c r="I40" s="329"/>
      <c r="J40" s="329"/>
      <c r="K40" s="330"/>
    </row>
    <row r="41" spans="1:11" x14ac:dyDescent="0.25">
      <c r="A41" s="124" t="s">
        <v>148</v>
      </c>
      <c r="B41" s="617"/>
      <c r="C41" s="617"/>
      <c r="D41" s="469"/>
      <c r="E41" s="957">
        <f t="shared" si="1"/>
        <v>0</v>
      </c>
      <c r="F41" s="335"/>
      <c r="G41" s="329"/>
      <c r="H41" s="329"/>
      <c r="I41" s="329"/>
      <c r="J41" s="329"/>
      <c r="K41" s="330"/>
    </row>
    <row r="42" spans="1:11" x14ac:dyDescent="0.25">
      <c r="A42" s="124" t="s">
        <v>149</v>
      </c>
      <c r="B42" s="617"/>
      <c r="C42" s="617"/>
      <c r="D42" s="470"/>
      <c r="E42" s="957">
        <f t="shared" si="1"/>
        <v>0</v>
      </c>
      <c r="F42" s="335"/>
      <c r="G42" s="329"/>
      <c r="H42" s="329"/>
      <c r="I42" s="329"/>
      <c r="J42" s="329"/>
      <c r="K42" s="330"/>
    </row>
    <row r="43" spans="1:11" ht="15.5" x14ac:dyDescent="0.25">
      <c r="A43" s="277" t="s">
        <v>742</v>
      </c>
      <c r="B43" s="903"/>
      <c r="C43" s="900" t="s">
        <v>760</v>
      </c>
      <c r="D43" s="900"/>
      <c r="E43" s="958">
        <f t="shared" si="1"/>
        <v>0</v>
      </c>
      <c r="F43" s="337"/>
      <c r="G43" s="338"/>
      <c r="H43" s="338"/>
      <c r="I43" s="338"/>
      <c r="J43" s="338"/>
      <c r="K43" s="339"/>
    </row>
    <row r="44" spans="1:11" ht="13" thickBot="1" x14ac:dyDescent="0.3">
      <c r="A44" s="617" t="s">
        <v>133</v>
      </c>
      <c r="B44" s="617"/>
      <c r="C44" s="617"/>
      <c r="D44" s="617"/>
      <c r="E44" s="959">
        <f t="shared" ref="E44:K44" si="2">SUM(E28:E43)</f>
        <v>0</v>
      </c>
      <c r="F44" s="908">
        <f t="shared" si="2"/>
        <v>0</v>
      </c>
      <c r="G44" s="909">
        <f t="shared" si="2"/>
        <v>0</v>
      </c>
      <c r="H44" s="909">
        <f t="shared" si="2"/>
        <v>0</v>
      </c>
      <c r="I44" s="909">
        <f t="shared" si="2"/>
        <v>0</v>
      </c>
      <c r="J44" s="909">
        <f t="shared" si="2"/>
        <v>0</v>
      </c>
      <c r="K44" s="910">
        <f t="shared" si="2"/>
        <v>0</v>
      </c>
    </row>
    <row r="45" spans="1:11" x14ac:dyDescent="0.25">
      <c r="A45" s="617"/>
      <c r="B45" s="617"/>
      <c r="C45" s="617"/>
      <c r="D45" s="617"/>
      <c r="E45" s="3"/>
      <c r="F45" s="1"/>
      <c r="G45" s="1"/>
      <c r="H45" s="1"/>
      <c r="I45" s="1"/>
      <c r="J45" s="1"/>
      <c r="K45" s="1"/>
    </row>
    <row r="46" spans="1:11" ht="13" thickBot="1" x14ac:dyDescent="0.3">
      <c r="A46" s="275" t="s">
        <v>150</v>
      </c>
      <c r="B46" s="275"/>
      <c r="C46" s="275"/>
      <c r="D46" s="275"/>
      <c r="E46" s="3"/>
      <c r="F46" s="911"/>
      <c r="G46" s="911"/>
      <c r="H46" s="911"/>
      <c r="I46" s="911"/>
      <c r="J46" s="911"/>
      <c r="K46" s="911"/>
    </row>
    <row r="47" spans="1:11" x14ac:dyDescent="0.25">
      <c r="A47" s="124" t="s">
        <v>258</v>
      </c>
      <c r="B47" s="617"/>
      <c r="C47" s="617"/>
      <c r="D47" s="468"/>
      <c r="E47" s="960">
        <f t="shared" ref="E47:E58" si="3">SUM(F47:K47)</f>
        <v>0</v>
      </c>
      <c r="F47" s="948"/>
      <c r="G47" s="947"/>
      <c r="H47" s="947"/>
      <c r="I47" s="947"/>
      <c r="J47" s="947"/>
      <c r="K47" s="946"/>
    </row>
    <row r="48" spans="1:11" x14ac:dyDescent="0.25">
      <c r="A48" s="124" t="s">
        <v>151</v>
      </c>
      <c r="B48" s="617"/>
      <c r="C48" s="617"/>
      <c r="D48" s="468"/>
      <c r="E48" s="957">
        <f t="shared" si="3"/>
        <v>0</v>
      </c>
      <c r="F48" s="335"/>
      <c r="G48" s="329"/>
      <c r="H48" s="329"/>
      <c r="I48" s="329"/>
      <c r="J48" s="329"/>
      <c r="K48" s="330"/>
    </row>
    <row r="49" spans="1:11" x14ac:dyDescent="0.25">
      <c r="A49" s="124" t="s">
        <v>152</v>
      </c>
      <c r="B49" s="617"/>
      <c r="C49" s="617"/>
      <c r="D49" s="468"/>
      <c r="E49" s="957">
        <f t="shared" si="3"/>
        <v>0</v>
      </c>
      <c r="F49" s="335"/>
      <c r="G49" s="329"/>
      <c r="H49" s="329"/>
      <c r="I49" s="329"/>
      <c r="J49" s="329"/>
      <c r="K49" s="330"/>
    </row>
    <row r="50" spans="1:11" x14ac:dyDescent="0.25">
      <c r="A50" s="124" t="s">
        <v>153</v>
      </c>
      <c r="B50" s="617"/>
      <c r="C50" s="617"/>
      <c r="D50" s="468"/>
      <c r="E50" s="957">
        <f t="shared" si="3"/>
        <v>0</v>
      </c>
      <c r="F50" s="335"/>
      <c r="G50" s="329"/>
      <c r="H50" s="329"/>
      <c r="I50" s="329"/>
      <c r="J50" s="329"/>
      <c r="K50" s="330"/>
    </row>
    <row r="51" spans="1:11" x14ac:dyDescent="0.25">
      <c r="A51" s="276" t="s">
        <v>154</v>
      </c>
      <c r="B51" s="471"/>
      <c r="C51" s="471"/>
      <c r="D51" s="468"/>
      <c r="E51" s="957">
        <f t="shared" si="3"/>
        <v>0</v>
      </c>
      <c r="F51" s="335"/>
      <c r="G51" s="329"/>
      <c r="H51" s="329"/>
      <c r="I51" s="329"/>
      <c r="J51" s="329"/>
      <c r="K51" s="330"/>
    </row>
    <row r="52" spans="1:11" x14ac:dyDescent="0.25">
      <c r="A52" s="124" t="s">
        <v>155</v>
      </c>
      <c r="B52" s="472"/>
      <c r="C52" s="472"/>
      <c r="D52" s="468"/>
      <c r="E52" s="957">
        <f t="shared" si="3"/>
        <v>0</v>
      </c>
      <c r="F52" s="335"/>
      <c r="G52" s="329"/>
      <c r="H52" s="329"/>
      <c r="I52" s="329"/>
      <c r="J52" s="329"/>
      <c r="K52" s="330"/>
    </row>
    <row r="53" spans="1:11" x14ac:dyDescent="0.25">
      <c r="A53" s="124" t="s">
        <v>156</v>
      </c>
      <c r="B53" s="473"/>
      <c r="C53" s="473"/>
      <c r="D53" s="468"/>
      <c r="E53" s="957">
        <f t="shared" si="3"/>
        <v>0</v>
      </c>
      <c r="F53" s="335"/>
      <c r="G53" s="329"/>
      <c r="H53" s="329"/>
      <c r="I53" s="329"/>
      <c r="J53" s="329"/>
      <c r="K53" s="330"/>
    </row>
    <row r="54" spans="1:11" x14ac:dyDescent="0.25">
      <c r="A54" s="124" t="s">
        <v>259</v>
      </c>
      <c r="B54" s="458"/>
      <c r="C54" s="617"/>
      <c r="D54" s="613"/>
      <c r="E54" s="957">
        <f t="shared" si="3"/>
        <v>0</v>
      </c>
      <c r="F54" s="335"/>
      <c r="G54" s="329"/>
      <c r="H54" s="329"/>
      <c r="I54" s="329"/>
      <c r="J54" s="329"/>
      <c r="K54" s="330"/>
    </row>
    <row r="55" spans="1:11" x14ac:dyDescent="0.25">
      <c r="A55" s="276" t="s">
        <v>157</v>
      </c>
      <c r="B55" s="617"/>
      <c r="C55" s="617"/>
      <c r="D55" s="468"/>
      <c r="E55" s="957">
        <f t="shared" si="3"/>
        <v>0</v>
      </c>
      <c r="F55" s="335"/>
      <c r="G55" s="329"/>
      <c r="H55" s="329"/>
      <c r="I55" s="329"/>
      <c r="J55" s="329"/>
      <c r="K55" s="330"/>
    </row>
    <row r="56" spans="1:11" x14ac:dyDescent="0.25">
      <c r="A56" s="276" t="s">
        <v>158</v>
      </c>
      <c r="B56" s="617"/>
      <c r="C56" s="617"/>
      <c r="D56" s="468"/>
      <c r="E56" s="957">
        <f t="shared" si="3"/>
        <v>0</v>
      </c>
      <c r="F56" s="335"/>
      <c r="G56" s="329"/>
      <c r="H56" s="329"/>
      <c r="I56" s="329"/>
      <c r="J56" s="329"/>
      <c r="K56" s="330"/>
    </row>
    <row r="57" spans="1:11" ht="15.5" x14ac:dyDescent="0.25">
      <c r="A57" s="276" t="s">
        <v>744</v>
      </c>
      <c r="B57" s="613"/>
      <c r="C57" s="613"/>
      <c r="D57" s="900"/>
      <c r="E57" s="957">
        <f t="shared" si="3"/>
        <v>0</v>
      </c>
      <c r="F57" s="336"/>
      <c r="G57" s="331"/>
      <c r="H57" s="331"/>
      <c r="I57" s="331"/>
      <c r="J57" s="331"/>
      <c r="K57" s="332"/>
    </row>
    <row r="58" spans="1:11" ht="15.5" x14ac:dyDescent="0.25">
      <c r="A58" s="276" t="s">
        <v>90</v>
      </c>
      <c r="B58" s="613" t="s">
        <v>757</v>
      </c>
      <c r="C58" s="613"/>
      <c r="D58" s="900"/>
      <c r="E58" s="958">
        <f t="shared" si="3"/>
        <v>0</v>
      </c>
      <c r="F58" s="340"/>
      <c r="G58" s="341"/>
      <c r="H58" s="341"/>
      <c r="I58" s="341"/>
      <c r="J58" s="341"/>
      <c r="K58" s="342"/>
    </row>
    <row r="59" spans="1:11" ht="13" thickBot="1" x14ac:dyDescent="0.3">
      <c r="A59" s="617" t="s">
        <v>133</v>
      </c>
      <c r="B59" s="617"/>
      <c r="C59" s="617"/>
      <c r="D59" s="468"/>
      <c r="E59" s="959">
        <f>SUM(E47:E58)</f>
        <v>0</v>
      </c>
      <c r="F59" s="908">
        <f t="shared" ref="E59:K59" si="4">SUM(F47:F58)</f>
        <v>0</v>
      </c>
      <c r="G59" s="909">
        <f t="shared" si="4"/>
        <v>0</v>
      </c>
      <c r="H59" s="909">
        <f t="shared" si="4"/>
        <v>0</v>
      </c>
      <c r="I59" s="909">
        <f t="shared" si="4"/>
        <v>0</v>
      </c>
      <c r="J59" s="909">
        <f t="shared" si="4"/>
        <v>0</v>
      </c>
      <c r="K59" s="910">
        <f t="shared" si="4"/>
        <v>0</v>
      </c>
    </row>
    <row r="60" spans="1:11" x14ac:dyDescent="0.25">
      <c r="A60" s="617"/>
      <c r="B60" s="617"/>
      <c r="C60" s="617"/>
      <c r="D60" s="468"/>
      <c r="E60" s="3"/>
      <c r="F60" s="912" t="str">
        <f>IF(N56&gt;N57,"WARNING: HTF Caps Developer/Consultant/Project Managment Fees at 10% of Request.","")</f>
        <v/>
      </c>
      <c r="G60" s="1"/>
      <c r="H60" s="1"/>
      <c r="I60" s="1"/>
      <c r="J60" s="1"/>
      <c r="K60" s="1"/>
    </row>
    <row r="61" spans="1:11" ht="13" thickBot="1" x14ac:dyDescent="0.3">
      <c r="A61" s="123" t="s">
        <v>260</v>
      </c>
      <c r="B61" s="467"/>
      <c r="C61" s="467"/>
      <c r="D61" s="617"/>
      <c r="E61" s="3"/>
      <c r="F61" s="1"/>
      <c r="G61" s="1"/>
      <c r="H61" s="1"/>
      <c r="I61" s="1"/>
      <c r="J61" s="1"/>
      <c r="K61" s="1"/>
    </row>
    <row r="62" spans="1:11" x14ac:dyDescent="0.25">
      <c r="A62" s="124" t="s">
        <v>166</v>
      </c>
      <c r="B62" s="467"/>
      <c r="C62" s="467"/>
      <c r="D62" s="617"/>
      <c r="E62" s="960">
        <f>SUM(F62:K62)</f>
        <v>0</v>
      </c>
      <c r="F62" s="948"/>
      <c r="G62" s="947"/>
      <c r="H62" s="947"/>
      <c r="I62" s="947"/>
      <c r="J62" s="947"/>
      <c r="K62" s="946"/>
    </row>
    <row r="63" spans="1:11" x14ac:dyDescent="0.25">
      <c r="A63" s="124" t="s">
        <v>167</v>
      </c>
      <c r="B63" s="467"/>
      <c r="C63" s="467"/>
      <c r="D63" s="617"/>
      <c r="E63" s="958">
        <f>SUM(F63:K63)</f>
        <v>0</v>
      </c>
      <c r="F63" s="343"/>
      <c r="G63" s="344"/>
      <c r="H63" s="344"/>
      <c r="I63" s="344"/>
      <c r="J63" s="344"/>
      <c r="K63" s="345"/>
    </row>
    <row r="64" spans="1:11" ht="13" thickBot="1" x14ac:dyDescent="0.3">
      <c r="A64" s="617" t="s">
        <v>133</v>
      </c>
      <c r="B64" s="467"/>
      <c r="C64" s="467"/>
      <c r="D64" s="617"/>
      <c r="E64" s="959">
        <f t="shared" ref="E64:K64" si="5">SUM(E62:E63)</f>
        <v>0</v>
      </c>
      <c r="F64" s="908">
        <f t="shared" si="5"/>
        <v>0</v>
      </c>
      <c r="G64" s="909">
        <f t="shared" si="5"/>
        <v>0</v>
      </c>
      <c r="H64" s="909">
        <f t="shared" si="5"/>
        <v>0</v>
      </c>
      <c r="I64" s="909">
        <f t="shared" si="5"/>
        <v>0</v>
      </c>
      <c r="J64" s="909">
        <f t="shared" si="5"/>
        <v>0</v>
      </c>
      <c r="K64" s="910">
        <f t="shared" si="5"/>
        <v>0</v>
      </c>
    </row>
    <row r="65" spans="1:11" x14ac:dyDescent="0.25">
      <c r="A65" s="617"/>
      <c r="B65" s="467"/>
      <c r="C65" s="467"/>
      <c r="D65" s="617"/>
      <c r="E65" s="3"/>
      <c r="F65" s="1"/>
      <c r="G65" s="1"/>
      <c r="H65" s="1"/>
      <c r="I65" s="1"/>
      <c r="J65" s="1"/>
      <c r="K65" s="1"/>
    </row>
    <row r="66" spans="1:11" ht="13" thickBot="1" x14ac:dyDescent="0.3">
      <c r="A66" s="123" t="s">
        <v>261</v>
      </c>
      <c r="B66" s="467"/>
      <c r="C66" s="467"/>
      <c r="D66" s="617"/>
      <c r="E66" s="3"/>
      <c r="F66" s="1"/>
      <c r="G66" s="1"/>
      <c r="H66" s="1"/>
      <c r="I66" s="1"/>
      <c r="J66" s="1"/>
      <c r="K66" s="1"/>
    </row>
    <row r="67" spans="1:11" x14ac:dyDescent="0.25">
      <c r="A67" s="124" t="s">
        <v>168</v>
      </c>
      <c r="B67" s="467"/>
      <c r="C67" s="467"/>
      <c r="D67" s="617"/>
      <c r="E67" s="960">
        <f>SUM(F67:K67)</f>
        <v>0</v>
      </c>
      <c r="F67" s="948"/>
      <c r="G67" s="947"/>
      <c r="H67" s="947"/>
      <c r="I67" s="947"/>
      <c r="J67" s="947"/>
      <c r="K67" s="946"/>
    </row>
    <row r="68" spans="1:11" x14ac:dyDescent="0.25">
      <c r="A68" s="124" t="s">
        <v>262</v>
      </c>
      <c r="B68" s="467"/>
      <c r="C68" s="467"/>
      <c r="D68" s="617"/>
      <c r="E68" s="957">
        <f>SUM(F68:K68)</f>
        <v>0</v>
      </c>
      <c r="F68" s="335"/>
      <c r="G68" s="329"/>
      <c r="H68" s="329"/>
      <c r="I68" s="329"/>
      <c r="J68" s="329"/>
      <c r="K68" s="330"/>
    </row>
    <row r="69" spans="1:11" x14ac:dyDescent="0.25">
      <c r="A69" s="124" t="s">
        <v>263</v>
      </c>
      <c r="B69" s="467"/>
      <c r="C69" s="467"/>
      <c r="D69" s="617"/>
      <c r="E69" s="957">
        <f>SUM(F69:K69)</f>
        <v>0</v>
      </c>
      <c r="F69" s="335"/>
      <c r="G69" s="329"/>
      <c r="H69" s="329"/>
      <c r="I69" s="329"/>
      <c r="J69" s="329"/>
      <c r="K69" s="330"/>
    </row>
    <row r="70" spans="1:11" x14ac:dyDescent="0.25">
      <c r="A70" s="124" t="s">
        <v>264</v>
      </c>
      <c r="B70" s="467"/>
      <c r="C70" s="467"/>
      <c r="D70" s="617"/>
      <c r="E70" s="957">
        <f>SUM(F70:K70)</f>
        <v>0</v>
      </c>
      <c r="F70" s="335"/>
      <c r="G70" s="329"/>
      <c r="H70" s="329"/>
      <c r="I70" s="329"/>
      <c r="J70" s="329"/>
      <c r="K70" s="330"/>
    </row>
    <row r="71" spans="1:11" x14ac:dyDescent="0.25">
      <c r="A71" s="124" t="s">
        <v>265</v>
      </c>
      <c r="B71" s="467"/>
      <c r="C71" s="467"/>
      <c r="D71" s="617"/>
      <c r="E71" s="958">
        <f>SUM(F71:K71)</f>
        <v>0</v>
      </c>
      <c r="F71" s="343"/>
      <c r="G71" s="344"/>
      <c r="H71" s="344"/>
      <c r="I71" s="344"/>
      <c r="J71" s="344"/>
      <c r="K71" s="345"/>
    </row>
    <row r="72" spans="1:11" ht="13" thickBot="1" x14ac:dyDescent="0.3">
      <c r="A72" s="617" t="s">
        <v>133</v>
      </c>
      <c r="B72" s="467"/>
      <c r="C72" s="467"/>
      <c r="D72" s="617"/>
      <c r="E72" s="959">
        <f t="shared" ref="E72:K72" si="6">SUM(E67:E71)</f>
        <v>0</v>
      </c>
      <c r="F72" s="908">
        <f t="shared" si="6"/>
        <v>0</v>
      </c>
      <c r="G72" s="909">
        <f t="shared" si="6"/>
        <v>0</v>
      </c>
      <c r="H72" s="909">
        <f t="shared" si="6"/>
        <v>0</v>
      </c>
      <c r="I72" s="909">
        <f t="shared" si="6"/>
        <v>0</v>
      </c>
      <c r="J72" s="909">
        <f t="shared" si="6"/>
        <v>0</v>
      </c>
      <c r="K72" s="910">
        <f t="shared" si="6"/>
        <v>0</v>
      </c>
    </row>
    <row r="73" spans="1:11" x14ac:dyDescent="0.25">
      <c r="A73" s="617"/>
      <c r="B73" s="467"/>
      <c r="C73" s="467"/>
      <c r="D73" s="617"/>
      <c r="E73" s="3"/>
      <c r="F73" s="1"/>
      <c r="G73" s="1"/>
      <c r="H73" s="1"/>
      <c r="I73" s="1"/>
      <c r="J73" s="1"/>
      <c r="K73" s="1"/>
    </row>
    <row r="74" spans="1:11" ht="13" thickBot="1" x14ac:dyDescent="0.3">
      <c r="A74" s="123" t="s">
        <v>266</v>
      </c>
      <c r="B74" s="467"/>
      <c r="C74" s="467"/>
      <c r="D74" s="617"/>
      <c r="E74" s="3"/>
      <c r="F74" s="1"/>
      <c r="G74" s="1"/>
      <c r="H74" s="1"/>
      <c r="I74" s="1"/>
      <c r="J74" s="1"/>
      <c r="K74" s="1"/>
    </row>
    <row r="75" spans="1:11" x14ac:dyDescent="0.25">
      <c r="A75" s="124" t="s">
        <v>169</v>
      </c>
      <c r="B75" s="467"/>
      <c r="C75" s="467"/>
      <c r="D75" s="617"/>
      <c r="E75" s="960">
        <f t="shared" ref="E75:E82" si="7">SUM(F75:K75)</f>
        <v>0</v>
      </c>
      <c r="F75" s="948"/>
      <c r="G75" s="947"/>
      <c r="H75" s="947"/>
      <c r="I75" s="947"/>
      <c r="J75" s="947"/>
      <c r="K75" s="946"/>
    </row>
    <row r="76" spans="1:11" x14ac:dyDescent="0.25">
      <c r="A76" s="124" t="s">
        <v>267</v>
      </c>
      <c r="B76" s="467"/>
      <c r="C76" s="467"/>
      <c r="D76" s="617"/>
      <c r="E76" s="957">
        <f t="shared" si="7"/>
        <v>0</v>
      </c>
      <c r="F76" s="335"/>
      <c r="G76" s="329"/>
      <c r="H76" s="329"/>
      <c r="I76" s="329"/>
      <c r="J76" s="329"/>
      <c r="K76" s="330"/>
    </row>
    <row r="77" spans="1:11" x14ac:dyDescent="0.25">
      <c r="A77" s="124" t="s">
        <v>268</v>
      </c>
      <c r="B77" s="467"/>
      <c r="C77" s="467"/>
      <c r="D77" s="617"/>
      <c r="E77" s="957">
        <f t="shared" si="7"/>
        <v>0</v>
      </c>
      <c r="F77" s="335"/>
      <c r="G77" s="329"/>
      <c r="H77" s="329"/>
      <c r="I77" s="329"/>
      <c r="J77" s="329"/>
      <c r="K77" s="330"/>
    </row>
    <row r="78" spans="1:11" x14ac:dyDescent="0.25">
      <c r="A78" s="277" t="s">
        <v>171</v>
      </c>
      <c r="B78" s="617"/>
      <c r="C78" s="617"/>
      <c r="D78" s="617"/>
      <c r="E78" s="957">
        <f t="shared" si="7"/>
        <v>0</v>
      </c>
      <c r="F78" s="335"/>
      <c r="G78" s="329"/>
      <c r="H78" s="329"/>
      <c r="I78" s="329"/>
      <c r="J78" s="329"/>
      <c r="K78" s="330"/>
    </row>
    <row r="79" spans="1:11" x14ac:dyDescent="0.25">
      <c r="A79" s="277" t="s">
        <v>269</v>
      </c>
      <c r="B79" s="617"/>
      <c r="C79" s="617"/>
      <c r="D79" s="617"/>
      <c r="E79" s="957">
        <f t="shared" si="7"/>
        <v>0</v>
      </c>
      <c r="F79" s="335"/>
      <c r="G79" s="329"/>
      <c r="H79" s="329"/>
      <c r="I79" s="329"/>
      <c r="J79" s="329"/>
      <c r="K79" s="330"/>
    </row>
    <row r="80" spans="1:11" x14ac:dyDescent="0.25">
      <c r="A80" s="277" t="s">
        <v>270</v>
      </c>
      <c r="B80" s="617"/>
      <c r="C80" s="617"/>
      <c r="D80" s="617"/>
      <c r="E80" s="957">
        <f t="shared" si="7"/>
        <v>0</v>
      </c>
      <c r="F80" s="335"/>
      <c r="G80" s="329"/>
      <c r="H80" s="329"/>
      <c r="I80" s="329"/>
      <c r="J80" s="329"/>
      <c r="K80" s="330"/>
    </row>
    <row r="81" spans="1:11" x14ac:dyDescent="0.25">
      <c r="A81" s="276" t="s">
        <v>170</v>
      </c>
      <c r="B81" s="467"/>
      <c r="C81" s="467"/>
      <c r="D81" s="617"/>
      <c r="E81" s="957">
        <f t="shared" si="7"/>
        <v>0</v>
      </c>
      <c r="F81" s="335"/>
      <c r="G81" s="329"/>
      <c r="H81" s="329"/>
      <c r="I81" s="329"/>
      <c r="J81" s="329"/>
      <c r="K81" s="330"/>
    </row>
    <row r="82" spans="1:11" ht="15.5" x14ac:dyDescent="0.25">
      <c r="A82" s="276" t="s">
        <v>90</v>
      </c>
      <c r="B82" s="467"/>
      <c r="C82" s="467"/>
      <c r="D82" s="900"/>
      <c r="E82" s="958">
        <f t="shared" si="7"/>
        <v>0</v>
      </c>
      <c r="F82" s="343"/>
      <c r="G82" s="344"/>
      <c r="H82" s="344"/>
      <c r="I82" s="344"/>
      <c r="J82" s="344"/>
      <c r="K82" s="345"/>
    </row>
    <row r="83" spans="1:11" ht="13" thickBot="1" x14ac:dyDescent="0.3">
      <c r="A83" s="617" t="s">
        <v>133</v>
      </c>
      <c r="B83" s="617"/>
      <c r="C83" s="617"/>
      <c r="D83" s="617"/>
      <c r="E83" s="959">
        <f t="shared" ref="E83:K83" si="8">SUM(E75:E82)</f>
        <v>0</v>
      </c>
      <c r="F83" s="908">
        <f t="shared" si="8"/>
        <v>0</v>
      </c>
      <c r="G83" s="909">
        <f t="shared" si="8"/>
        <v>0</v>
      </c>
      <c r="H83" s="909">
        <f t="shared" si="8"/>
        <v>0</v>
      </c>
      <c r="I83" s="909">
        <f t="shared" si="8"/>
        <v>0</v>
      </c>
      <c r="J83" s="909">
        <f t="shared" si="8"/>
        <v>0</v>
      </c>
      <c r="K83" s="910">
        <f t="shared" si="8"/>
        <v>0</v>
      </c>
    </row>
    <row r="84" spans="1:11" x14ac:dyDescent="0.25">
      <c r="A84" s="617"/>
      <c r="B84" s="617"/>
      <c r="C84" s="617"/>
      <c r="D84" s="617"/>
      <c r="E84" s="3"/>
      <c r="F84" s="1"/>
      <c r="G84" s="1"/>
      <c r="H84" s="1"/>
      <c r="I84" s="1"/>
      <c r="J84" s="1"/>
      <c r="K84" s="1"/>
    </row>
    <row r="85" spans="1:11" ht="13" thickBot="1" x14ac:dyDescent="0.3">
      <c r="A85" s="123" t="s">
        <v>271</v>
      </c>
      <c r="B85" s="467"/>
      <c r="C85" s="467"/>
      <c r="D85" s="617"/>
      <c r="E85" s="457"/>
      <c r="F85" s="906"/>
      <c r="G85" s="906"/>
      <c r="H85" s="906"/>
      <c r="I85" s="906"/>
      <c r="J85" s="906"/>
      <c r="K85" s="906"/>
    </row>
    <row r="86" spans="1:11" x14ac:dyDescent="0.25">
      <c r="A86" s="276" t="s">
        <v>174</v>
      </c>
      <c r="B86" s="617"/>
      <c r="C86" s="617"/>
      <c r="D86" s="469"/>
      <c r="E86" s="960">
        <f>SUM(F86:K86)</f>
        <v>0</v>
      </c>
      <c r="F86" s="948"/>
      <c r="G86" s="947"/>
      <c r="H86" s="947"/>
      <c r="I86" s="947"/>
      <c r="J86" s="947"/>
      <c r="K86" s="946"/>
    </row>
    <row r="87" spans="1:11" x14ac:dyDescent="0.25">
      <c r="A87" s="276" t="s">
        <v>175</v>
      </c>
      <c r="B87" s="617"/>
      <c r="C87" s="617"/>
      <c r="D87" s="470"/>
      <c r="E87" s="957">
        <f>SUM(F87:K87)</f>
        <v>0</v>
      </c>
      <c r="F87" s="335"/>
      <c r="G87" s="329"/>
      <c r="H87" s="329"/>
      <c r="I87" s="329"/>
      <c r="J87" s="329"/>
      <c r="K87" s="330"/>
    </row>
    <row r="88" spans="1:11" ht="15.5" x14ac:dyDescent="0.25">
      <c r="A88" s="276" t="s">
        <v>743</v>
      </c>
      <c r="B88" s="617"/>
      <c r="C88" s="617"/>
      <c r="D88" s="900"/>
      <c r="E88" s="958">
        <f>SUM(F88:K88)</f>
        <v>0</v>
      </c>
      <c r="F88" s="343"/>
      <c r="G88" s="344"/>
      <c r="H88" s="344"/>
      <c r="I88" s="344"/>
      <c r="J88" s="344"/>
      <c r="K88" s="345"/>
    </row>
    <row r="89" spans="1:11" ht="13" thickBot="1" x14ac:dyDescent="0.3">
      <c r="A89" s="617" t="s">
        <v>133</v>
      </c>
      <c r="B89" s="617"/>
      <c r="C89" s="617"/>
      <c r="D89" s="617"/>
      <c r="E89" s="959">
        <f t="shared" ref="E89:K89" si="9">SUM(E86:E88)</f>
        <v>0</v>
      </c>
      <c r="F89" s="908">
        <f t="shared" si="9"/>
        <v>0</v>
      </c>
      <c r="G89" s="909">
        <f t="shared" si="9"/>
        <v>0</v>
      </c>
      <c r="H89" s="909">
        <f t="shared" si="9"/>
        <v>0</v>
      </c>
      <c r="I89" s="909">
        <f t="shared" si="9"/>
        <v>0</v>
      </c>
      <c r="J89" s="909">
        <f t="shared" si="9"/>
        <v>0</v>
      </c>
      <c r="K89" s="910">
        <f t="shared" si="9"/>
        <v>0</v>
      </c>
    </row>
    <row r="90" spans="1:11" x14ac:dyDescent="0.25">
      <c r="A90" s="617"/>
      <c r="B90" s="617"/>
      <c r="C90" s="617"/>
      <c r="D90" s="617"/>
      <c r="E90" s="457"/>
      <c r="F90" s="906"/>
      <c r="G90" s="906"/>
      <c r="H90" s="906"/>
      <c r="I90" s="906"/>
      <c r="J90" s="906"/>
      <c r="K90" s="906"/>
    </row>
    <row r="91" spans="1:11" ht="13" thickBot="1" x14ac:dyDescent="0.3">
      <c r="A91" s="123" t="s">
        <v>272</v>
      </c>
      <c r="B91" s="467"/>
      <c r="C91" s="467"/>
      <c r="D91" s="617"/>
      <c r="E91" s="457"/>
      <c r="F91" s="906"/>
      <c r="G91" s="906"/>
      <c r="H91" s="906"/>
      <c r="I91" s="906"/>
      <c r="J91" s="906"/>
      <c r="K91" s="906"/>
    </row>
    <row r="92" spans="1:11" x14ac:dyDescent="0.25">
      <c r="A92" s="276" t="s">
        <v>159</v>
      </c>
      <c r="B92" s="617"/>
      <c r="C92" s="617"/>
      <c r="D92" s="469"/>
      <c r="E92" s="960">
        <f t="shared" ref="E92:E102" si="10">SUM(F92:K92)</f>
        <v>0</v>
      </c>
      <c r="F92" s="948"/>
      <c r="G92" s="947"/>
      <c r="H92" s="947"/>
      <c r="I92" s="947"/>
      <c r="J92" s="947"/>
      <c r="K92" s="946"/>
    </row>
    <row r="93" spans="1:11" x14ac:dyDescent="0.25">
      <c r="A93" s="276" t="s">
        <v>160</v>
      </c>
      <c r="B93" s="617"/>
      <c r="C93" s="617"/>
      <c r="D93" s="470"/>
      <c r="E93" s="957">
        <f t="shared" si="10"/>
        <v>0</v>
      </c>
      <c r="F93" s="335"/>
      <c r="G93" s="329"/>
      <c r="H93" s="329"/>
      <c r="I93" s="329"/>
      <c r="J93" s="329"/>
      <c r="K93" s="330"/>
    </row>
    <row r="94" spans="1:11" x14ac:dyDescent="0.25">
      <c r="A94" s="276" t="s">
        <v>161</v>
      </c>
      <c r="B94" s="617"/>
      <c r="C94" s="617"/>
      <c r="D94" s="617"/>
      <c r="E94" s="957">
        <f t="shared" si="10"/>
        <v>0</v>
      </c>
      <c r="F94" s="890"/>
      <c r="G94" s="329"/>
      <c r="H94" s="329"/>
      <c r="I94" s="329"/>
      <c r="J94" s="329"/>
      <c r="K94" s="330"/>
    </row>
    <row r="95" spans="1:11" x14ac:dyDescent="0.25">
      <c r="A95" s="276" t="s">
        <v>162</v>
      </c>
      <c r="B95" s="617"/>
      <c r="C95" s="617"/>
      <c r="D95" s="617"/>
      <c r="E95" s="957">
        <f t="shared" si="10"/>
        <v>0</v>
      </c>
      <c r="F95" s="335"/>
      <c r="G95" s="329"/>
      <c r="H95" s="329"/>
      <c r="I95" s="329"/>
      <c r="J95" s="329"/>
      <c r="K95" s="330"/>
    </row>
    <row r="96" spans="1:11" x14ac:dyDescent="0.25">
      <c r="A96" s="276" t="s">
        <v>163</v>
      </c>
      <c r="B96" s="617"/>
      <c r="C96" s="617"/>
      <c r="D96" s="617"/>
      <c r="E96" s="957">
        <f t="shared" si="10"/>
        <v>0</v>
      </c>
      <c r="F96" s="335"/>
      <c r="G96" s="329"/>
      <c r="H96" s="329"/>
      <c r="I96" s="329"/>
      <c r="J96" s="329"/>
      <c r="K96" s="330"/>
    </row>
    <row r="97" spans="1:11" x14ac:dyDescent="0.25">
      <c r="A97" s="277" t="s">
        <v>164</v>
      </c>
      <c r="B97" s="617"/>
      <c r="C97" s="617"/>
      <c r="D97" s="617"/>
      <c r="E97" s="957">
        <f t="shared" si="10"/>
        <v>0</v>
      </c>
      <c r="F97" s="335"/>
      <c r="G97" s="329"/>
      <c r="H97" s="329"/>
      <c r="I97" s="329"/>
      <c r="J97" s="329"/>
      <c r="K97" s="330"/>
    </row>
    <row r="98" spans="1:11" x14ac:dyDescent="0.25">
      <c r="A98" s="277" t="s">
        <v>165</v>
      </c>
      <c r="B98" s="617"/>
      <c r="C98" s="617"/>
      <c r="D98" s="617"/>
      <c r="E98" s="957">
        <f t="shared" si="10"/>
        <v>0</v>
      </c>
      <c r="F98" s="335"/>
      <c r="G98" s="329"/>
      <c r="H98" s="329"/>
      <c r="I98" s="329"/>
      <c r="J98" s="329"/>
      <c r="K98" s="330"/>
    </row>
    <row r="99" spans="1:11" x14ac:dyDescent="0.25">
      <c r="A99" s="277" t="s">
        <v>273</v>
      </c>
      <c r="B99" s="617"/>
      <c r="C99" s="617"/>
      <c r="D99" s="617"/>
      <c r="E99" s="957">
        <f t="shared" si="10"/>
        <v>0</v>
      </c>
      <c r="F99" s="335"/>
      <c r="G99" s="329"/>
      <c r="H99" s="329"/>
      <c r="I99" s="329"/>
      <c r="J99" s="329"/>
      <c r="K99" s="330"/>
    </row>
    <row r="100" spans="1:11" x14ac:dyDescent="0.25">
      <c r="A100" s="276" t="s">
        <v>172</v>
      </c>
      <c r="B100" s="617"/>
      <c r="C100" s="617"/>
      <c r="D100" s="617"/>
      <c r="E100" s="957">
        <f t="shared" si="10"/>
        <v>0</v>
      </c>
      <c r="F100" s="335"/>
      <c r="G100" s="329"/>
      <c r="H100" s="329"/>
      <c r="I100" s="329"/>
      <c r="J100" s="329"/>
      <c r="K100" s="330"/>
    </row>
    <row r="101" spans="1:11" x14ac:dyDescent="0.25">
      <c r="A101" s="277" t="s">
        <v>173</v>
      </c>
      <c r="B101" s="617"/>
      <c r="C101" s="617"/>
      <c r="D101" s="617"/>
      <c r="E101" s="957">
        <f t="shared" si="10"/>
        <v>0</v>
      </c>
      <c r="F101" s="519"/>
      <c r="G101" s="329"/>
      <c r="H101" s="329"/>
      <c r="I101" s="329"/>
      <c r="J101" s="329"/>
      <c r="K101" s="330"/>
    </row>
    <row r="102" spans="1:11" x14ac:dyDescent="0.25">
      <c r="A102" s="276" t="s">
        <v>274</v>
      </c>
      <c r="B102" s="474"/>
      <c r="C102" s="474"/>
      <c r="D102" s="470"/>
      <c r="E102" s="958">
        <f t="shared" si="10"/>
        <v>0</v>
      </c>
      <c r="F102" s="891"/>
      <c r="G102" s="344"/>
      <c r="H102" s="344"/>
      <c r="I102" s="344"/>
      <c r="J102" s="344"/>
      <c r="K102" s="345"/>
    </row>
    <row r="103" spans="1:11" ht="13" thickBot="1" x14ac:dyDescent="0.3">
      <c r="A103" s="617" t="s">
        <v>133</v>
      </c>
      <c r="B103" s="617"/>
      <c r="C103" s="3"/>
      <c r="D103" s="475"/>
      <c r="E103" s="959">
        <f t="shared" ref="E103:K103" si="11">SUM(E92:E102)</f>
        <v>0</v>
      </c>
      <c r="F103" s="908">
        <f t="shared" si="11"/>
        <v>0</v>
      </c>
      <c r="G103" s="909">
        <f t="shared" si="11"/>
        <v>0</v>
      </c>
      <c r="H103" s="909">
        <f t="shared" si="11"/>
        <v>0</v>
      </c>
      <c r="I103" s="909">
        <f t="shared" si="11"/>
        <v>0</v>
      </c>
      <c r="J103" s="909">
        <f t="shared" si="11"/>
        <v>0</v>
      </c>
      <c r="K103" s="910">
        <f t="shared" si="11"/>
        <v>0</v>
      </c>
    </row>
    <row r="104" spans="1:11" x14ac:dyDescent="0.25">
      <c r="A104" s="123"/>
      <c r="B104" s="467"/>
      <c r="C104" s="467"/>
      <c r="D104" s="617"/>
      <c r="E104" s="3"/>
      <c r="F104" s="1"/>
      <c r="G104" s="1"/>
      <c r="H104" s="1"/>
      <c r="I104" s="1"/>
      <c r="J104" s="1"/>
      <c r="K104" s="1"/>
    </row>
    <row r="105" spans="1:11" ht="13" thickBot="1" x14ac:dyDescent="0.3">
      <c r="A105" s="123" t="s">
        <v>275</v>
      </c>
      <c r="B105" s="467"/>
      <c r="C105" s="467"/>
      <c r="D105" s="617"/>
      <c r="E105" s="3"/>
      <c r="F105" s="1"/>
      <c r="G105" s="1"/>
      <c r="H105" s="1"/>
      <c r="I105" s="1"/>
      <c r="J105" s="1"/>
      <c r="K105" s="1"/>
    </row>
    <row r="106" spans="1:11" x14ac:dyDescent="0.25">
      <c r="A106" s="124" t="s">
        <v>276</v>
      </c>
      <c r="B106" s="467"/>
      <c r="C106" s="467"/>
      <c r="D106" s="617"/>
      <c r="E106" s="960">
        <f t="shared" ref="E106:E112" si="12">SUM(F106:K106)</f>
        <v>0</v>
      </c>
      <c r="F106" s="948"/>
      <c r="G106" s="947"/>
      <c r="H106" s="947"/>
      <c r="I106" s="947"/>
      <c r="J106" s="947"/>
      <c r="K106" s="946"/>
    </row>
    <row r="107" spans="1:11" x14ac:dyDescent="0.25">
      <c r="A107" s="124" t="s">
        <v>277</v>
      </c>
      <c r="B107" s="467"/>
      <c r="C107" s="467"/>
      <c r="D107" s="617"/>
      <c r="E107" s="957">
        <f t="shared" si="12"/>
        <v>0</v>
      </c>
      <c r="F107" s="335"/>
      <c r="G107" s="329"/>
      <c r="H107" s="329"/>
      <c r="I107" s="329"/>
      <c r="J107" s="329"/>
      <c r="K107" s="330"/>
    </row>
    <row r="108" spans="1:11" x14ac:dyDescent="0.25">
      <c r="A108" s="124" t="s">
        <v>278</v>
      </c>
      <c r="B108" s="467"/>
      <c r="C108" s="467"/>
      <c r="D108" s="617"/>
      <c r="E108" s="957">
        <f t="shared" si="12"/>
        <v>0</v>
      </c>
      <c r="F108" s="335"/>
      <c r="G108" s="329"/>
      <c r="H108" s="329"/>
      <c r="I108" s="329"/>
      <c r="J108" s="329"/>
      <c r="K108" s="330"/>
    </row>
    <row r="109" spans="1:11" x14ac:dyDescent="0.25">
      <c r="A109" s="124" t="s">
        <v>279</v>
      </c>
      <c r="B109" s="467"/>
      <c r="C109" s="467"/>
      <c r="D109" s="617"/>
      <c r="E109" s="957">
        <f t="shared" si="12"/>
        <v>0</v>
      </c>
      <c r="F109" s="335"/>
      <c r="G109" s="329"/>
      <c r="H109" s="329"/>
      <c r="I109" s="329"/>
      <c r="J109" s="329"/>
      <c r="K109" s="330"/>
    </row>
    <row r="110" spans="1:11" x14ac:dyDescent="0.25">
      <c r="A110" s="124" t="s">
        <v>280</v>
      </c>
      <c r="B110" s="467"/>
      <c r="C110" s="467"/>
      <c r="D110" s="617"/>
      <c r="E110" s="957">
        <f t="shared" si="12"/>
        <v>0</v>
      </c>
      <c r="F110" s="335"/>
      <c r="G110" s="329"/>
      <c r="H110" s="329"/>
      <c r="I110" s="329"/>
      <c r="J110" s="329"/>
      <c r="K110" s="330"/>
    </row>
    <row r="111" spans="1:11" x14ac:dyDescent="0.25">
      <c r="A111" s="124" t="s">
        <v>281</v>
      </c>
      <c r="B111" s="467"/>
      <c r="C111" s="467"/>
      <c r="D111" s="617"/>
      <c r="E111" s="957">
        <f t="shared" si="12"/>
        <v>0</v>
      </c>
      <c r="F111" s="335"/>
      <c r="G111" s="329"/>
      <c r="H111" s="329"/>
      <c r="I111" s="329"/>
      <c r="J111" s="329"/>
      <c r="K111" s="330"/>
    </row>
    <row r="112" spans="1:11" x14ac:dyDescent="0.25">
      <c r="A112" s="124" t="s">
        <v>282</v>
      </c>
      <c r="B112" s="467"/>
      <c r="C112" s="467"/>
      <c r="D112" s="617"/>
      <c r="E112" s="958">
        <f t="shared" si="12"/>
        <v>0</v>
      </c>
      <c r="F112" s="343"/>
      <c r="G112" s="344"/>
      <c r="H112" s="344"/>
      <c r="I112" s="344"/>
      <c r="J112" s="344"/>
      <c r="K112" s="345"/>
    </row>
    <row r="113" spans="1:11" ht="13" thickBot="1" x14ac:dyDescent="0.3">
      <c r="A113" s="617" t="s">
        <v>133</v>
      </c>
      <c r="B113" s="467"/>
      <c r="C113" s="467"/>
      <c r="D113" s="617"/>
      <c r="E113" s="959">
        <f t="shared" ref="E113:K113" si="13">SUM(E106:E112)</f>
        <v>0</v>
      </c>
      <c r="F113" s="908">
        <f t="shared" si="13"/>
        <v>0</v>
      </c>
      <c r="G113" s="909">
        <f t="shared" si="13"/>
        <v>0</v>
      </c>
      <c r="H113" s="909">
        <f t="shared" si="13"/>
        <v>0</v>
      </c>
      <c r="I113" s="909">
        <f t="shared" si="13"/>
        <v>0</v>
      </c>
      <c r="J113" s="909">
        <f t="shared" si="13"/>
        <v>0</v>
      </c>
      <c r="K113" s="910">
        <f t="shared" si="13"/>
        <v>0</v>
      </c>
    </row>
    <row r="114" spans="1:11" x14ac:dyDescent="0.25">
      <c r="A114" s="617"/>
      <c r="B114" s="467"/>
      <c r="C114" s="467"/>
      <c r="D114" s="617"/>
      <c r="E114" s="3"/>
      <c r="F114" s="1"/>
      <c r="G114" s="1"/>
      <c r="H114" s="1"/>
      <c r="I114" s="1"/>
      <c r="J114" s="1"/>
      <c r="K114" s="1"/>
    </row>
    <row r="115" spans="1:11" ht="13" thickBot="1" x14ac:dyDescent="0.3">
      <c r="A115" s="613"/>
      <c r="B115" s="617"/>
      <c r="C115" s="3"/>
      <c r="D115" s="475"/>
      <c r="E115" s="458"/>
      <c r="F115" s="913"/>
      <c r="G115" s="913"/>
      <c r="H115" s="913"/>
      <c r="I115" s="913"/>
      <c r="J115" s="913"/>
      <c r="K115" s="913"/>
    </row>
    <row r="116" spans="1:11" x14ac:dyDescent="0.25">
      <c r="A116" s="945" t="s">
        <v>58</v>
      </c>
      <c r="B116" s="944"/>
      <c r="C116" s="943"/>
      <c r="D116" s="942"/>
      <c r="E116" s="941">
        <f>E25+E44+E59+E64+E113+E72+E83+E89+E103</f>
        <v>1</v>
      </c>
      <c r="F116" s="940"/>
      <c r="G116" s="939"/>
      <c r="H116" s="939"/>
      <c r="I116" s="939"/>
      <c r="J116" s="939"/>
      <c r="K116" s="938"/>
    </row>
    <row r="117" spans="1:11" ht="13" thickBot="1" x14ac:dyDescent="0.3">
      <c r="A117" s="476" t="s">
        <v>7</v>
      </c>
      <c r="B117" s="477"/>
      <c r="C117" s="477"/>
      <c r="D117" s="478"/>
      <c r="E117" s="346">
        <f>SUM(F117:K117)</f>
        <v>0</v>
      </c>
      <c r="F117" s="914">
        <f t="shared" ref="F117:K117" si="14">F25+F44+F59+F64+F113+F72+F83+F89+F103</f>
        <v>0</v>
      </c>
      <c r="G117" s="915">
        <f t="shared" si="14"/>
        <v>0</v>
      </c>
      <c r="H117" s="915">
        <f t="shared" si="14"/>
        <v>0</v>
      </c>
      <c r="I117" s="915">
        <f t="shared" si="14"/>
        <v>0</v>
      </c>
      <c r="J117" s="915">
        <f t="shared" si="14"/>
        <v>0</v>
      </c>
      <c r="K117" s="969">
        <f t="shared" si="14"/>
        <v>0</v>
      </c>
    </row>
    <row r="118" spans="1:11" ht="13" thickBot="1" x14ac:dyDescent="0.3">
      <c r="A118" s="476" t="s">
        <v>756</v>
      </c>
      <c r="B118" s="477"/>
      <c r="C118" s="477"/>
      <c r="D118" s="478"/>
      <c r="E118" s="346">
        <f>SUM(F118:K118)</f>
        <v>0</v>
      </c>
    </row>
    <row r="119" spans="1:11" ht="13" thickBot="1" x14ac:dyDescent="0.3">
      <c r="A119" s="476" t="s">
        <v>784</v>
      </c>
      <c r="B119" s="477"/>
      <c r="C119" s="477"/>
      <c r="D119" s="478"/>
      <c r="E119" s="970" t="e">
        <f>E116/E118</f>
        <v>#DIV/0!</v>
      </c>
    </row>
  </sheetData>
  <mergeCells count="9">
    <mergeCell ref="H14:H16"/>
    <mergeCell ref="A10:K10"/>
    <mergeCell ref="E12:K12"/>
    <mergeCell ref="E13:E15"/>
    <mergeCell ref="F14:F16"/>
    <mergeCell ref="G14:G16"/>
    <mergeCell ref="I14:I16"/>
    <mergeCell ref="J14:J16"/>
    <mergeCell ref="K14:K16"/>
  </mergeCells>
  <conditionalFormatting sqref="F55:F56">
    <cfRule type="expression" dxfId="5" priority="1">
      <formula>$O$57&gt;(0.1*$G$118)</formula>
    </cfRule>
  </conditionalFormatting>
  <dataValidations count="3">
    <dataValidation allowBlank="1" showInputMessage="1" showErrorMessage="1" promptTitle="Rehab Contingency %" prompt="Defined as Rehab Contingency divided by the sum of Rehab, Contractor Profit, Contractor Overhead, and Bond Premium amounts_x000a__x000a_% = F34 / (F30+F31+F32+F41)" sqref="C34" xr:uid="{00000000-0002-0000-0400-000000000000}"/>
    <dataValidation allowBlank="1" showInputMessage="1" showErrorMessage="1" promptTitle="New Construction Contingency %" prompt="Defined as New Construction Contingency divided by the sum of New Building, Contractor Profit, Contractor Overhead, and Bond Premium amounts _x000a__x000a_% = F33 / (F29+F31+F32+F41))" sqref="C33" xr:uid="{00000000-0002-0000-0400-000001000000}"/>
    <dataValidation operator="lessThanOrEqual" allowBlank="1" showInputMessage="1" showErrorMessage="1" sqref="F55:F56" xr:uid="{00000000-0002-0000-0400-000002000000}"/>
  </dataValidations>
  <pageMargins left="0.7" right="0.7" top="0.75" bottom="0.75" header="0.3" footer="0.3"/>
  <pageSetup scale="73"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B7:R705"/>
  <sheetViews>
    <sheetView showRuler="0" topLeftCell="A16" zoomScaleNormal="100" workbookViewId="0">
      <selection activeCell="E42" sqref="E42"/>
    </sheetView>
  </sheetViews>
  <sheetFormatPr defaultColWidth="9.1796875" defaultRowHeight="12.5" x14ac:dyDescent="0.25"/>
  <cols>
    <col min="1" max="1" width="1.7265625" style="247" customWidth="1"/>
    <col min="2" max="2" width="2.1796875" style="247" customWidth="1"/>
    <col min="3" max="3" width="38.1796875" style="247" customWidth="1"/>
    <col min="4" max="4" width="16.453125" style="247" customWidth="1"/>
    <col min="5" max="5" width="17.81640625" style="247" customWidth="1"/>
    <col min="6" max="6" width="11.453125" style="247" customWidth="1"/>
    <col min="7" max="7" width="14.81640625" style="247" customWidth="1"/>
    <col min="8" max="8" width="12.54296875" style="247" bestFit="1" customWidth="1"/>
    <col min="9" max="9" width="10.453125" style="247" bestFit="1" customWidth="1"/>
    <col min="10" max="10" width="7.7265625" style="247" bestFit="1" customWidth="1"/>
    <col min="11" max="11" width="13.1796875" style="247" customWidth="1"/>
    <col min="12" max="12" width="12.26953125" style="247" customWidth="1"/>
    <col min="13" max="13" width="15.81640625" style="247" customWidth="1"/>
    <col min="14" max="14" width="0.453125" style="247" customWidth="1"/>
    <col min="15" max="15" width="5.453125" style="247" customWidth="1"/>
    <col min="16" max="16" width="8.26953125" style="247" customWidth="1"/>
    <col min="17" max="17" width="3.54296875" style="247" customWidth="1"/>
    <col min="18" max="16384" width="9.1796875" style="247"/>
  </cols>
  <sheetData>
    <row r="7" spans="2:18" ht="6.75" customHeight="1" thickBot="1" x14ac:dyDescent="0.3"/>
    <row r="8" spans="2:18" x14ac:dyDescent="0.25">
      <c r="B8" s="251"/>
      <c r="C8" s="249"/>
      <c r="D8" s="249"/>
      <c r="E8" s="249"/>
      <c r="F8" s="249"/>
      <c r="G8" s="249"/>
      <c r="H8" s="249"/>
      <c r="I8" s="249"/>
      <c r="J8" s="249"/>
      <c r="K8" s="249"/>
      <c r="L8" s="249"/>
      <c r="M8" s="249"/>
      <c r="N8" s="252"/>
      <c r="O8" s="234"/>
      <c r="P8" s="223"/>
      <c r="Q8" s="223"/>
      <c r="R8" s="250"/>
    </row>
    <row r="9" spans="2:18" ht="14.5" x14ac:dyDescent="0.35">
      <c r="B9" s="244"/>
      <c r="C9" s="1016" t="s">
        <v>761</v>
      </c>
      <c r="D9" s="1016"/>
      <c r="E9" s="1016"/>
      <c r="F9" s="1016"/>
      <c r="G9" s="1016"/>
      <c r="H9" s="510"/>
      <c r="I9" s="510"/>
      <c r="J9" s="512"/>
      <c r="K9" s="512"/>
      <c r="L9" s="512"/>
      <c r="M9" s="234"/>
      <c r="N9" s="245"/>
      <c r="O9" s="234"/>
      <c r="P9" s="223"/>
      <c r="Q9" s="223"/>
      <c r="R9" s="250"/>
    </row>
    <row r="10" spans="2:18" x14ac:dyDescent="0.25">
      <c r="B10" s="244"/>
      <c r="C10" s="234"/>
      <c r="D10" s="234"/>
      <c r="E10" s="234"/>
      <c r="F10" s="234"/>
      <c r="G10" s="234"/>
      <c r="H10" s="234"/>
      <c r="I10" s="234"/>
      <c r="J10" s="234"/>
      <c r="K10" s="234"/>
      <c r="L10" s="234"/>
      <c r="M10" s="234"/>
      <c r="N10" s="245"/>
      <c r="O10" s="234"/>
      <c r="P10" s="223"/>
      <c r="Q10" s="223"/>
      <c r="R10" s="250"/>
    </row>
    <row r="11" spans="2:18" ht="14.5" thickBot="1" x14ac:dyDescent="0.35">
      <c r="B11" s="244"/>
      <c r="C11" s="514" t="s">
        <v>66</v>
      </c>
      <c r="D11" s="248"/>
      <c r="E11" s="248"/>
      <c r="F11" s="248"/>
      <c r="G11" s="248"/>
      <c r="H11" s="248"/>
      <c r="I11" s="248"/>
      <c r="J11" s="248"/>
      <c r="K11" s="248"/>
      <c r="L11" s="248"/>
      <c r="M11" s="234"/>
      <c r="N11" s="245"/>
      <c r="O11" s="234"/>
      <c r="P11" s="223"/>
      <c r="Q11" s="224"/>
    </row>
    <row r="12" spans="2:18" ht="26.5" thickBot="1" x14ac:dyDescent="0.35">
      <c r="B12" s="257"/>
      <c r="C12" s="204" t="s">
        <v>57</v>
      </c>
      <c r="D12" s="981" t="s">
        <v>766</v>
      </c>
      <c r="E12" s="134" t="s">
        <v>765</v>
      </c>
      <c r="F12" s="131" t="s">
        <v>202</v>
      </c>
      <c r="G12" s="641" t="s">
        <v>201</v>
      </c>
      <c r="H12" s="1029" t="s">
        <v>203</v>
      </c>
      <c r="I12" s="1030"/>
      <c r="J12" s="285"/>
      <c r="K12" s="285"/>
      <c r="L12" s="234"/>
      <c r="M12" s="245"/>
      <c r="N12" s="234"/>
    </row>
    <row r="13" spans="2:18" x14ac:dyDescent="0.25">
      <c r="B13" s="244"/>
      <c r="C13" s="350"/>
      <c r="D13" s="982">
        <v>0</v>
      </c>
      <c r="E13" s="442"/>
      <c r="F13" s="347"/>
      <c r="G13" s="347"/>
      <c r="H13" s="1031"/>
      <c r="I13" s="1032"/>
      <c r="J13" s="284"/>
      <c r="K13" s="284"/>
      <c r="L13" s="234"/>
      <c r="M13" s="245"/>
      <c r="N13" s="234"/>
    </row>
    <row r="14" spans="2:18" x14ac:dyDescent="0.25">
      <c r="B14" s="244"/>
      <c r="C14" s="971"/>
      <c r="D14" s="983">
        <v>0</v>
      </c>
      <c r="E14" s="972"/>
      <c r="F14" s="973"/>
      <c r="G14" s="973"/>
      <c r="H14" s="974"/>
      <c r="I14" s="975"/>
      <c r="J14" s="284"/>
      <c r="K14" s="284"/>
      <c r="L14" s="234"/>
      <c r="M14" s="245"/>
      <c r="N14" s="234"/>
    </row>
    <row r="15" spans="2:18" x14ac:dyDescent="0.25">
      <c r="B15" s="244"/>
      <c r="C15" s="971"/>
      <c r="D15" s="983">
        <v>0</v>
      </c>
      <c r="E15" s="972"/>
      <c r="F15" s="973"/>
      <c r="G15" s="973"/>
      <c r="H15" s="974"/>
      <c r="I15" s="975"/>
      <c r="J15" s="284"/>
      <c r="K15" s="284"/>
      <c r="L15" s="234"/>
      <c r="M15" s="245"/>
      <c r="N15" s="234"/>
    </row>
    <row r="16" spans="2:18" x14ac:dyDescent="0.25">
      <c r="B16" s="244"/>
      <c r="C16" s="971"/>
      <c r="D16" s="983">
        <v>0</v>
      </c>
      <c r="E16" s="972"/>
      <c r="F16" s="973"/>
      <c r="G16" s="973"/>
      <c r="H16" s="974"/>
      <c r="I16" s="975"/>
      <c r="J16" s="284"/>
      <c r="K16" s="284"/>
      <c r="L16" s="234"/>
      <c r="M16" s="245"/>
      <c r="N16" s="234"/>
    </row>
    <row r="17" spans="2:16" x14ac:dyDescent="0.25">
      <c r="B17" s="244"/>
      <c r="C17" s="971"/>
      <c r="D17" s="983">
        <v>0</v>
      </c>
      <c r="E17" s="972"/>
      <c r="F17" s="973"/>
      <c r="G17" s="973"/>
      <c r="H17" s="974"/>
      <c r="I17" s="975"/>
      <c r="J17" s="284"/>
      <c r="K17" s="284"/>
      <c r="L17" s="234"/>
      <c r="M17" s="245"/>
      <c r="N17" s="234"/>
    </row>
    <row r="18" spans="2:16" x14ac:dyDescent="0.25">
      <c r="B18" s="244"/>
      <c r="C18" s="351"/>
      <c r="D18" s="984">
        <v>0</v>
      </c>
      <c r="E18" s="443"/>
      <c r="F18" s="348"/>
      <c r="G18" s="348"/>
      <c r="H18" s="1033"/>
      <c r="I18" s="1034"/>
      <c r="J18" s="284"/>
      <c r="K18" s="284"/>
      <c r="L18" s="234"/>
      <c r="M18" s="245"/>
      <c r="N18" s="234"/>
    </row>
    <row r="19" spans="2:16" x14ac:dyDescent="0.25">
      <c r="B19" s="244"/>
      <c r="C19" s="351"/>
      <c r="D19" s="984">
        <v>0</v>
      </c>
      <c r="E19" s="443"/>
      <c r="F19" s="348"/>
      <c r="G19" s="348"/>
      <c r="H19" s="1033"/>
      <c r="I19" s="1034"/>
      <c r="J19" s="284"/>
      <c r="K19" s="284"/>
      <c r="L19" s="234"/>
      <c r="M19" s="245"/>
      <c r="N19" s="234"/>
    </row>
    <row r="20" spans="2:16" ht="13" thickBot="1" x14ac:dyDescent="0.3">
      <c r="B20" s="244"/>
      <c r="C20" s="352"/>
      <c r="D20" s="985">
        <v>0</v>
      </c>
      <c r="E20" s="444"/>
      <c r="F20" s="349"/>
      <c r="G20" s="349"/>
      <c r="H20" s="1027"/>
      <c r="I20" s="1028"/>
      <c r="J20" s="284"/>
      <c r="K20" s="284"/>
      <c r="L20" s="234"/>
      <c r="M20" s="245"/>
      <c r="N20" s="234"/>
    </row>
    <row r="21" spans="2:16" ht="13" thickBot="1" x14ac:dyDescent="0.3">
      <c r="B21" s="244"/>
      <c r="C21" s="254" t="s">
        <v>253</v>
      </c>
      <c r="D21" s="986">
        <f>SUM(D13:D20)</f>
        <v>0</v>
      </c>
      <c r="E21" s="258"/>
      <c r="F21" s="234"/>
      <c r="G21" s="234"/>
      <c r="H21" s="234"/>
      <c r="I21" s="234"/>
      <c r="J21" s="234"/>
      <c r="K21" s="234"/>
      <c r="L21" s="234"/>
      <c r="M21" s="245"/>
      <c r="N21" s="234"/>
      <c r="O21" s="234"/>
    </row>
    <row r="22" spans="2:16" x14ac:dyDescent="0.25">
      <c r="B22" s="244"/>
      <c r="C22" s="259"/>
      <c r="D22" s="260"/>
      <c r="E22"/>
      <c r="F22"/>
      <c r="G22"/>
      <c r="H22"/>
      <c r="I22"/>
      <c r="J22" s="234"/>
      <c r="K22" s="234"/>
      <c r="L22" s="234"/>
      <c r="M22" s="234"/>
      <c r="N22" s="245"/>
      <c r="O22" s="234"/>
      <c r="P22" s="234"/>
    </row>
    <row r="23" spans="2:16" ht="15.5" x14ac:dyDescent="0.35">
      <c r="B23" s="244"/>
      <c r="C23" s="234"/>
      <c r="D23"/>
      <c r="E23"/>
      <c r="F23"/>
      <c r="G23" s="234"/>
      <c r="H23" s="234"/>
      <c r="I23" s="234"/>
      <c r="J23" s="234"/>
      <c r="K23" s="234"/>
      <c r="L23" s="234"/>
      <c r="M23" s="234"/>
      <c r="N23" s="245"/>
      <c r="O23" s="246"/>
      <c r="P23" s="234"/>
    </row>
    <row r="24" spans="2:16" ht="16" thickBot="1" x14ac:dyDescent="0.4">
      <c r="B24" s="244"/>
      <c r="C24" s="514" t="s">
        <v>762</v>
      </c>
      <c r="D24" s="248"/>
      <c r="E24" s="248"/>
      <c r="F24" s="248"/>
      <c r="G24" s="248"/>
      <c r="H24" s="248"/>
      <c r="I24" s="248"/>
      <c r="J24" s="248"/>
      <c r="K24" s="248"/>
      <c r="L24" s="248"/>
      <c r="M24" s="234"/>
      <c r="N24" s="245"/>
      <c r="O24" s="246"/>
      <c r="P24" s="234"/>
    </row>
    <row r="25" spans="2:16" ht="58" thickBot="1" x14ac:dyDescent="0.4">
      <c r="B25" s="257"/>
      <c r="C25" s="130" t="s">
        <v>764</v>
      </c>
      <c r="D25" s="205" t="s">
        <v>766</v>
      </c>
      <c r="E25" s="134" t="s">
        <v>199</v>
      </c>
      <c r="F25" s="131" t="s">
        <v>197</v>
      </c>
      <c r="G25" s="286" t="s">
        <v>286</v>
      </c>
      <c r="H25" s="286" t="s">
        <v>287</v>
      </c>
      <c r="I25" s="131" t="s">
        <v>200</v>
      </c>
      <c r="J25" s="131" t="s">
        <v>176</v>
      </c>
      <c r="K25" s="133" t="s">
        <v>201</v>
      </c>
      <c r="L25" s="132" t="s">
        <v>251</v>
      </c>
      <c r="M25" s="245"/>
      <c r="O25" s="246"/>
      <c r="P25" s="234"/>
    </row>
    <row r="26" spans="2:16" ht="15.5" x14ac:dyDescent="0.35">
      <c r="B26" s="244"/>
      <c r="C26" s="359"/>
      <c r="D26" s="437">
        <v>0</v>
      </c>
      <c r="E26" s="362"/>
      <c r="F26" s="353"/>
      <c r="G26" s="347"/>
      <c r="H26" s="347"/>
      <c r="I26" s="445"/>
      <c r="J26" s="347"/>
      <c r="K26" s="347"/>
      <c r="L26" s="354"/>
      <c r="M26" s="245"/>
      <c r="O26" s="246"/>
      <c r="P26" s="234"/>
    </row>
    <row r="27" spans="2:16" ht="15.5" x14ac:dyDescent="0.35">
      <c r="B27" s="244"/>
      <c r="C27" s="976"/>
      <c r="D27" s="438">
        <v>0</v>
      </c>
      <c r="E27" s="977"/>
      <c r="F27" s="978"/>
      <c r="G27" s="973"/>
      <c r="H27" s="973"/>
      <c r="I27" s="979"/>
      <c r="J27" s="973"/>
      <c r="K27" s="973"/>
      <c r="L27" s="980"/>
      <c r="M27" s="245"/>
      <c r="O27" s="246"/>
      <c r="P27" s="234"/>
    </row>
    <row r="28" spans="2:16" ht="15.5" x14ac:dyDescent="0.35">
      <c r="B28" s="244"/>
      <c r="C28" s="976"/>
      <c r="D28" s="438">
        <v>0</v>
      </c>
      <c r="E28" s="977"/>
      <c r="F28" s="978"/>
      <c r="G28" s="973"/>
      <c r="H28" s="973"/>
      <c r="I28" s="979"/>
      <c r="J28" s="973"/>
      <c r="K28" s="973"/>
      <c r="L28" s="980"/>
      <c r="M28" s="245"/>
      <c r="O28" s="246"/>
      <c r="P28" s="234"/>
    </row>
    <row r="29" spans="2:16" ht="15.5" x14ac:dyDescent="0.35">
      <c r="B29" s="244"/>
      <c r="C29" s="976"/>
      <c r="D29" s="438">
        <v>0</v>
      </c>
      <c r="E29" s="977"/>
      <c r="F29" s="978"/>
      <c r="G29" s="973"/>
      <c r="H29" s="973"/>
      <c r="I29" s="979"/>
      <c r="J29" s="973"/>
      <c r="K29" s="973"/>
      <c r="L29" s="980"/>
      <c r="M29" s="245"/>
      <c r="O29" s="246"/>
      <c r="P29" s="234"/>
    </row>
    <row r="30" spans="2:16" ht="15.5" x14ac:dyDescent="0.35">
      <c r="B30" s="244"/>
      <c r="C30" s="976"/>
      <c r="D30" s="438">
        <v>0</v>
      </c>
      <c r="E30" s="977"/>
      <c r="F30" s="978"/>
      <c r="G30" s="973"/>
      <c r="H30" s="973"/>
      <c r="I30" s="979"/>
      <c r="J30" s="973"/>
      <c r="K30" s="973"/>
      <c r="L30" s="980"/>
      <c r="M30" s="245"/>
      <c r="O30" s="246"/>
      <c r="P30" s="234"/>
    </row>
    <row r="31" spans="2:16" ht="15.5" x14ac:dyDescent="0.35">
      <c r="B31" s="244"/>
      <c r="C31" s="360"/>
      <c r="D31" s="438">
        <v>0</v>
      </c>
      <c r="E31" s="363"/>
      <c r="F31" s="355"/>
      <c r="G31" s="348"/>
      <c r="H31" s="348"/>
      <c r="I31" s="446"/>
      <c r="J31" s="348"/>
      <c r="K31" s="348"/>
      <c r="L31" s="356"/>
      <c r="M31" s="245"/>
      <c r="O31" s="246"/>
      <c r="P31" s="234"/>
    </row>
    <row r="32" spans="2:16" x14ac:dyDescent="0.25">
      <c r="B32" s="244"/>
      <c r="C32" s="360"/>
      <c r="D32" s="438">
        <v>0</v>
      </c>
      <c r="E32" s="363"/>
      <c r="F32" s="355"/>
      <c r="G32" s="348"/>
      <c r="H32" s="348"/>
      <c r="I32" s="446"/>
      <c r="J32" s="348"/>
      <c r="K32" s="348"/>
      <c r="L32" s="356"/>
      <c r="M32" s="245"/>
      <c r="O32" s="234"/>
      <c r="P32" s="234"/>
    </row>
    <row r="33" spans="2:17" x14ac:dyDescent="0.25">
      <c r="B33" s="244"/>
      <c r="C33" s="360"/>
      <c r="D33" s="438">
        <v>0</v>
      </c>
      <c r="E33" s="363"/>
      <c r="F33" s="355"/>
      <c r="G33" s="348"/>
      <c r="H33" s="348"/>
      <c r="I33" s="446"/>
      <c r="J33" s="348"/>
      <c r="K33" s="348"/>
      <c r="L33" s="356"/>
      <c r="M33" s="245"/>
      <c r="O33" s="234"/>
      <c r="P33" s="234"/>
    </row>
    <row r="34" spans="2:17" x14ac:dyDescent="0.25">
      <c r="B34" s="244"/>
      <c r="C34" s="360"/>
      <c r="D34" s="438">
        <v>0</v>
      </c>
      <c r="E34" s="363"/>
      <c r="F34" s="355"/>
      <c r="G34" s="348"/>
      <c r="H34" s="348"/>
      <c r="I34" s="446"/>
      <c r="J34" s="348"/>
      <c r="K34" s="348"/>
      <c r="L34" s="356"/>
      <c r="M34" s="245"/>
      <c r="O34" s="234"/>
      <c r="P34" s="234"/>
    </row>
    <row r="35" spans="2:17" x14ac:dyDescent="0.25">
      <c r="B35" s="244"/>
      <c r="C35" s="360"/>
      <c r="D35" s="438">
        <v>0</v>
      </c>
      <c r="E35" s="363"/>
      <c r="F35" s="355"/>
      <c r="G35" s="348"/>
      <c r="H35" s="348"/>
      <c r="I35" s="446"/>
      <c r="J35" s="348"/>
      <c r="K35" s="348"/>
      <c r="L35" s="356"/>
      <c r="M35" s="245"/>
      <c r="O35" s="234"/>
      <c r="P35" s="234"/>
    </row>
    <row r="36" spans="2:17" ht="13" thickBot="1" x14ac:dyDescent="0.3">
      <c r="B36" s="244"/>
      <c r="C36" s="361"/>
      <c r="D36" s="439">
        <v>0</v>
      </c>
      <c r="E36" s="364"/>
      <c r="F36" s="357"/>
      <c r="G36" s="349"/>
      <c r="H36" s="349"/>
      <c r="I36" s="447"/>
      <c r="J36" s="349"/>
      <c r="K36" s="349"/>
      <c r="L36" s="358"/>
      <c r="M36" s="245"/>
      <c r="O36" s="234"/>
      <c r="P36" s="234"/>
    </row>
    <row r="37" spans="2:17" ht="13" thickBot="1" x14ac:dyDescent="0.3">
      <c r="B37" s="244"/>
      <c r="C37" s="479" t="s">
        <v>252</v>
      </c>
      <c r="D37" s="480">
        <f>SUM(D26:D36)</f>
        <v>0</v>
      </c>
      <c r="E37" s="253"/>
      <c r="F37" s="253"/>
      <c r="G37" s="254"/>
      <c r="H37" s="234"/>
      <c r="I37" s="234"/>
      <c r="J37" s="234"/>
      <c r="K37" s="234"/>
      <c r="L37" s="234"/>
      <c r="M37" s="245"/>
      <c r="O37" s="234"/>
      <c r="P37" s="234"/>
    </row>
    <row r="38" spans="2:17" ht="13" thickBot="1" x14ac:dyDescent="0.3">
      <c r="B38" s="244"/>
      <c r="C38" s="481"/>
      <c r="D38" s="482"/>
      <c r="E38" s="483"/>
      <c r="F38" s="253"/>
      <c r="G38" s="253"/>
      <c r="H38" s="254"/>
      <c r="I38" s="234"/>
      <c r="J38" s="234"/>
      <c r="K38" s="234"/>
      <c r="L38" s="234"/>
      <c r="M38" s="234"/>
      <c r="N38" s="245"/>
      <c r="P38" s="234"/>
      <c r="Q38" s="234"/>
    </row>
    <row r="39" spans="2:17" ht="13.5" thickBot="1" x14ac:dyDescent="0.35">
      <c r="B39" s="244"/>
      <c r="C39" s="484" t="s">
        <v>767</v>
      </c>
      <c r="D39" s="387"/>
      <c r="E39" s="485">
        <f>D37</f>
        <v>0</v>
      </c>
      <c r="F39" s="253"/>
      <c r="G39" s="253"/>
      <c r="H39" s="254"/>
      <c r="I39" s="234"/>
      <c r="J39" s="234"/>
      <c r="K39" s="234"/>
      <c r="L39" s="234"/>
      <c r="M39" s="234"/>
      <c r="N39" s="245"/>
      <c r="P39" s="234"/>
      <c r="Q39" s="234"/>
    </row>
    <row r="40" spans="2:17" ht="13.5" thickBot="1" x14ac:dyDescent="0.35">
      <c r="B40" s="244"/>
      <c r="C40" s="484"/>
      <c r="D40" s="486"/>
      <c r="E40" s="487"/>
      <c r="F40" s="253"/>
      <c r="G40" s="253"/>
      <c r="H40" s="254"/>
      <c r="I40" s="234"/>
      <c r="J40" s="234"/>
      <c r="K40" s="234"/>
      <c r="L40" s="234"/>
      <c r="M40" s="234"/>
      <c r="N40" s="245"/>
      <c r="P40" s="234"/>
      <c r="Q40" s="234"/>
    </row>
    <row r="41" spans="2:17" ht="13.5" thickBot="1" x14ac:dyDescent="0.35">
      <c r="B41" s="244"/>
      <c r="C41" s="484" t="s">
        <v>780</v>
      </c>
      <c r="D41" s="642"/>
      <c r="E41" s="485"/>
      <c r="F41" s="254" t="str">
        <f>IF(E41&gt;0,"from LIHTC Calculation (Form 6E)"," ")</f>
        <v xml:space="preserve"> </v>
      </c>
      <c r="G41" s="253"/>
      <c r="H41" s="254"/>
      <c r="I41" s="234"/>
      <c r="J41" s="234"/>
      <c r="K41" s="255"/>
      <c r="L41" s="234"/>
      <c r="M41" s="234"/>
      <c r="N41" s="245"/>
      <c r="P41" s="234"/>
      <c r="Q41" s="234"/>
    </row>
    <row r="42" spans="2:17" ht="13.5" thickBot="1" x14ac:dyDescent="0.35">
      <c r="B42" s="244"/>
      <c r="C42" s="484"/>
      <c r="D42" s="255"/>
      <c r="E42" s="488"/>
      <c r="F42" s="253"/>
      <c r="G42" s="253"/>
      <c r="H42" s="254"/>
      <c r="I42" s="234"/>
      <c r="J42" s="234"/>
      <c r="K42" s="234"/>
      <c r="L42" s="234"/>
      <c r="M42" s="234"/>
      <c r="N42" s="245"/>
      <c r="P42" s="234"/>
      <c r="Q42" s="234"/>
    </row>
    <row r="43" spans="2:17" ht="13.5" thickBot="1" x14ac:dyDescent="0.35">
      <c r="B43" s="244"/>
      <c r="C43" s="484" t="s">
        <v>198</v>
      </c>
      <c r="D43" s="387"/>
      <c r="E43" s="485">
        <f>E39+E41</f>
        <v>0</v>
      </c>
      <c r="F43" s="234"/>
      <c r="G43" s="234"/>
      <c r="H43" s="234"/>
      <c r="I43" s="234"/>
      <c r="J43" s="234"/>
      <c r="K43" s="234"/>
      <c r="L43" s="234"/>
      <c r="M43" s="234"/>
      <c r="N43" s="245"/>
      <c r="P43" s="234"/>
      <c r="Q43" s="234"/>
    </row>
    <row r="44" spans="2:17" ht="13.5" thickBot="1" x14ac:dyDescent="0.35">
      <c r="B44" s="244"/>
      <c r="C44" s="387"/>
      <c r="D44" s="387"/>
      <c r="E44" s="489"/>
      <c r="F44" s="234"/>
      <c r="G44" s="234"/>
      <c r="H44" s="234"/>
      <c r="I44" s="234"/>
      <c r="J44" s="234"/>
      <c r="K44" s="234"/>
      <c r="L44" s="234"/>
      <c r="M44" s="234"/>
      <c r="N44" s="245"/>
      <c r="P44" s="234"/>
      <c r="Q44" s="234"/>
    </row>
    <row r="45" spans="2:17" ht="14" thickTop="1" thickBot="1" x14ac:dyDescent="0.35">
      <c r="B45" s="244"/>
      <c r="C45" s="484" t="s">
        <v>763</v>
      </c>
      <c r="D45" s="270"/>
      <c r="E45" s="490">
        <f>'Form 3'!$E$116</f>
        <v>1</v>
      </c>
      <c r="F45" s="255"/>
      <c r="G45" s="234"/>
      <c r="H45" s="234"/>
      <c r="I45" s="234"/>
      <c r="J45" s="234"/>
      <c r="K45" s="234"/>
      <c r="L45" s="234"/>
      <c r="M45" s="234"/>
      <c r="N45" s="245"/>
      <c r="P45" s="234"/>
      <c r="Q45" s="234"/>
    </row>
    <row r="46" spans="2:17" ht="13.5" thickTop="1" thickBot="1" x14ac:dyDescent="0.3">
      <c r="B46" s="244"/>
      <c r="C46" s="234"/>
      <c r="D46" s="234"/>
      <c r="E46" s="256"/>
      <c r="F46" s="234"/>
      <c r="G46" s="234"/>
      <c r="H46" s="234"/>
      <c r="I46" s="234"/>
      <c r="J46" s="234"/>
      <c r="K46" s="234"/>
      <c r="L46" s="234"/>
      <c r="M46" s="234"/>
      <c r="N46" s="245"/>
      <c r="P46" s="234"/>
      <c r="Q46" s="234"/>
    </row>
    <row r="47" spans="2:17" s="234" customFormat="1" ht="7.5" customHeight="1" x14ac:dyDescent="0.25">
      <c r="B47" s="498"/>
      <c r="C47" s="498"/>
      <c r="D47" s="498"/>
      <c r="E47" s="499"/>
      <c r="F47" s="498"/>
      <c r="G47" s="498"/>
      <c r="H47" s="498"/>
      <c r="I47" s="498"/>
      <c r="J47" s="498"/>
      <c r="K47" s="498"/>
      <c r="L47" s="498"/>
      <c r="M47" s="498"/>
    </row>
    <row r="48" spans="2:17" x14ac:dyDescent="0.25">
      <c r="B48" s="234"/>
      <c r="C48" s="234"/>
      <c r="D48" s="234"/>
      <c r="E48" s="234"/>
      <c r="F48" s="234"/>
      <c r="G48" s="234"/>
      <c r="H48" s="234"/>
      <c r="I48" s="234"/>
      <c r="J48" s="234"/>
      <c r="K48" s="234"/>
      <c r="L48" s="234"/>
      <c r="M48" s="234"/>
      <c r="N48" s="234"/>
      <c r="O48" s="234"/>
      <c r="P48" s="234"/>
    </row>
    <row r="49" spans="2:16" x14ac:dyDescent="0.25">
      <c r="B49" s="234"/>
      <c r="C49" s="234"/>
      <c r="D49" s="234"/>
      <c r="E49" s="234"/>
      <c r="F49" s="234"/>
      <c r="G49" s="234"/>
      <c r="H49" s="234"/>
      <c r="I49" s="234"/>
      <c r="J49" s="234"/>
      <c r="K49" s="234"/>
      <c r="L49" s="234"/>
      <c r="M49" s="234"/>
      <c r="N49" s="234"/>
      <c r="O49" s="234"/>
      <c r="P49" s="234"/>
    </row>
    <row r="50" spans="2:16" x14ac:dyDescent="0.25">
      <c r="B50" s="234"/>
      <c r="C50" s="234"/>
      <c r="D50" s="234"/>
      <c r="E50" s="234"/>
      <c r="F50" s="234"/>
      <c r="G50" s="234"/>
      <c r="H50" s="234"/>
      <c r="I50" s="234"/>
      <c r="J50" s="234"/>
      <c r="K50" s="234"/>
      <c r="L50" s="234"/>
      <c r="M50" s="234"/>
      <c r="N50" s="234"/>
      <c r="O50" s="234"/>
      <c r="P50" s="234"/>
    </row>
    <row r="51" spans="2:16" x14ac:dyDescent="0.25">
      <c r="B51" s="234"/>
      <c r="C51" s="234"/>
      <c r="D51" s="234"/>
      <c r="E51" s="234"/>
      <c r="F51" s="234"/>
      <c r="G51" s="234"/>
      <c r="H51" s="234"/>
      <c r="I51" s="234"/>
      <c r="J51" s="234"/>
      <c r="K51" s="234"/>
      <c r="L51" s="234"/>
      <c r="M51" s="234"/>
      <c r="N51" s="234"/>
      <c r="O51" s="234"/>
      <c r="P51" s="234"/>
    </row>
    <row r="52" spans="2:16" x14ac:dyDescent="0.25">
      <c r="B52" s="234"/>
      <c r="C52" s="234"/>
      <c r="D52" s="234"/>
      <c r="E52" s="234"/>
      <c r="F52" s="234"/>
      <c r="G52" s="234"/>
      <c r="H52" s="234"/>
      <c r="I52" s="234"/>
      <c r="J52" s="234"/>
      <c r="K52" s="234"/>
      <c r="L52" s="234"/>
      <c r="M52" s="234"/>
      <c r="N52" s="234"/>
      <c r="O52" s="234"/>
      <c r="P52" s="234"/>
    </row>
    <row r="53" spans="2:16" x14ac:dyDescent="0.25">
      <c r="B53" s="234"/>
      <c r="C53" s="234"/>
      <c r="D53" s="234"/>
      <c r="E53" s="234"/>
      <c r="F53" s="234"/>
      <c r="G53" s="234"/>
      <c r="H53" s="234"/>
      <c r="I53" s="234"/>
      <c r="J53" s="234"/>
      <c r="K53" s="234"/>
      <c r="L53" s="234"/>
      <c r="M53" s="234"/>
      <c r="N53" s="234"/>
      <c r="O53" s="234"/>
      <c r="P53" s="234"/>
    </row>
    <row r="54" spans="2:16" x14ac:dyDescent="0.25">
      <c r="B54" s="234"/>
      <c r="C54" s="234"/>
      <c r="D54" s="234"/>
      <c r="E54" s="234"/>
      <c r="F54" s="234"/>
      <c r="G54" s="234"/>
      <c r="H54" s="234"/>
      <c r="I54" s="234"/>
      <c r="J54" s="234"/>
      <c r="K54" s="234"/>
      <c r="L54" s="234"/>
      <c r="M54" s="234"/>
      <c r="N54" s="234"/>
      <c r="O54" s="234"/>
      <c r="P54" s="234"/>
    </row>
    <row r="55" spans="2:16" x14ac:dyDescent="0.25">
      <c r="B55" s="234"/>
      <c r="C55" s="234"/>
      <c r="D55" s="234"/>
      <c r="E55" s="234"/>
      <c r="F55" s="234"/>
      <c r="G55" s="234"/>
      <c r="H55" s="234"/>
      <c r="I55" s="234"/>
      <c r="J55" s="234"/>
      <c r="K55" s="234"/>
      <c r="L55" s="234"/>
      <c r="M55" s="234"/>
      <c r="N55" s="234"/>
      <c r="O55" s="234"/>
      <c r="P55" s="234"/>
    </row>
    <row r="56" spans="2:16" x14ac:dyDescent="0.25">
      <c r="B56" s="234"/>
      <c r="C56" s="234"/>
      <c r="D56" s="234"/>
      <c r="E56" s="234"/>
      <c r="F56" s="234"/>
      <c r="G56" s="234"/>
      <c r="H56" s="234"/>
      <c r="I56" s="234"/>
      <c r="J56" s="234"/>
      <c r="K56" s="234"/>
      <c r="L56" s="234"/>
      <c r="M56" s="234"/>
      <c r="N56" s="234"/>
      <c r="O56" s="234"/>
      <c r="P56" s="234"/>
    </row>
    <row r="57" spans="2:16" x14ac:dyDescent="0.25">
      <c r="B57" s="234"/>
      <c r="C57" s="234"/>
      <c r="D57" s="234"/>
      <c r="E57" s="234"/>
      <c r="F57" s="234"/>
      <c r="G57" s="234"/>
      <c r="H57" s="234"/>
      <c r="I57" s="234"/>
      <c r="J57" s="234"/>
      <c r="K57" s="234"/>
      <c r="L57" s="234"/>
      <c r="M57" s="234"/>
      <c r="N57" s="234"/>
      <c r="O57" s="234"/>
      <c r="P57" s="234"/>
    </row>
    <row r="58" spans="2:16" x14ac:dyDescent="0.25">
      <c r="B58" s="234"/>
      <c r="C58" s="234"/>
      <c r="D58" s="234"/>
      <c r="E58" s="234"/>
      <c r="F58" s="234"/>
      <c r="G58" s="234"/>
      <c r="H58" s="234"/>
      <c r="I58" s="234"/>
      <c r="J58" s="234"/>
      <c r="K58" s="234"/>
      <c r="L58" s="234"/>
      <c r="M58" s="234"/>
      <c r="N58" s="234"/>
      <c r="O58" s="234"/>
      <c r="P58" s="234"/>
    </row>
    <row r="59" spans="2:16" x14ac:dyDescent="0.25">
      <c r="B59" s="234"/>
      <c r="C59" s="234"/>
      <c r="D59" s="234"/>
      <c r="E59" s="234"/>
      <c r="F59" s="234"/>
      <c r="G59" s="234"/>
      <c r="H59" s="234"/>
      <c r="I59" s="234"/>
      <c r="J59" s="234"/>
      <c r="K59" s="234"/>
      <c r="L59" s="234"/>
      <c r="M59" s="234"/>
      <c r="N59" s="234"/>
      <c r="O59" s="234"/>
      <c r="P59" s="234"/>
    </row>
    <row r="60" spans="2:16" x14ac:dyDescent="0.25">
      <c r="B60" s="234"/>
      <c r="C60" s="234"/>
      <c r="D60" s="234"/>
      <c r="E60" s="234"/>
      <c r="F60" s="234"/>
      <c r="G60" s="234"/>
      <c r="H60" s="234"/>
      <c r="I60" s="234"/>
      <c r="J60" s="234"/>
      <c r="K60" s="234"/>
      <c r="L60" s="234"/>
      <c r="M60" s="234"/>
      <c r="N60" s="234"/>
      <c r="O60" s="234"/>
      <c r="P60" s="234"/>
    </row>
    <row r="61" spans="2:16" x14ac:dyDescent="0.25">
      <c r="B61" s="234"/>
      <c r="C61" s="234"/>
      <c r="D61" s="234"/>
      <c r="E61" s="234"/>
      <c r="F61" s="234"/>
      <c r="G61" s="234"/>
      <c r="H61" s="234"/>
      <c r="I61" s="234"/>
      <c r="J61" s="234"/>
      <c r="K61" s="234"/>
      <c r="L61" s="234"/>
      <c r="M61" s="234"/>
      <c r="N61" s="234"/>
      <c r="O61" s="234"/>
      <c r="P61" s="234"/>
    </row>
    <row r="62" spans="2:16" x14ac:dyDescent="0.25">
      <c r="B62" s="234"/>
      <c r="C62" s="234"/>
      <c r="D62" s="234"/>
      <c r="E62" s="234"/>
      <c r="F62" s="234"/>
      <c r="G62" s="234"/>
      <c r="H62" s="234"/>
      <c r="I62" s="234"/>
      <c r="J62" s="234"/>
      <c r="K62" s="234"/>
      <c r="L62" s="234"/>
      <c r="M62" s="234"/>
      <c r="N62" s="234"/>
      <c r="O62" s="234"/>
      <c r="P62" s="234"/>
    </row>
    <row r="63" spans="2:16" x14ac:dyDescent="0.25">
      <c r="B63" s="234"/>
      <c r="C63" s="234"/>
      <c r="D63" s="234"/>
      <c r="E63" s="234"/>
      <c r="F63" s="234"/>
      <c r="G63" s="234"/>
      <c r="H63" s="234"/>
      <c r="I63" s="234"/>
      <c r="J63" s="234"/>
      <c r="K63" s="234"/>
      <c r="L63" s="234"/>
      <c r="M63" s="234"/>
      <c r="N63" s="234"/>
      <c r="O63" s="234"/>
      <c r="P63" s="234"/>
    </row>
    <row r="64" spans="2:16" x14ac:dyDescent="0.25">
      <c r="B64" s="234"/>
      <c r="C64" s="234"/>
      <c r="D64" s="234"/>
      <c r="E64" s="234"/>
      <c r="F64" s="234"/>
      <c r="G64" s="234"/>
      <c r="H64" s="234"/>
      <c r="I64" s="234"/>
      <c r="J64" s="234"/>
      <c r="K64" s="234"/>
      <c r="L64" s="234"/>
      <c r="M64" s="234"/>
      <c r="N64" s="234"/>
      <c r="O64" s="234"/>
      <c r="P64" s="234"/>
    </row>
    <row r="65" spans="2:16" x14ac:dyDescent="0.25">
      <c r="B65" s="234"/>
      <c r="C65" s="234"/>
      <c r="D65" s="234"/>
      <c r="E65" s="234"/>
      <c r="F65" s="234"/>
      <c r="G65" s="234"/>
      <c r="H65" s="234"/>
      <c r="I65" s="234"/>
      <c r="J65" s="234"/>
      <c r="K65" s="234"/>
      <c r="L65" s="234"/>
      <c r="M65" s="234"/>
      <c r="N65" s="234"/>
      <c r="O65" s="234"/>
      <c r="P65" s="234"/>
    </row>
    <row r="66" spans="2:16" x14ac:dyDescent="0.25">
      <c r="B66" s="234"/>
      <c r="C66" s="234"/>
      <c r="D66" s="234"/>
      <c r="E66" s="234"/>
      <c r="F66" s="234"/>
      <c r="G66" s="234"/>
      <c r="H66" s="234"/>
      <c r="I66" s="234"/>
      <c r="J66" s="234"/>
      <c r="K66" s="234"/>
      <c r="L66" s="234"/>
      <c r="M66" s="234"/>
      <c r="N66" s="234"/>
      <c r="O66" s="234"/>
      <c r="P66" s="234"/>
    </row>
    <row r="67" spans="2:16" x14ac:dyDescent="0.25">
      <c r="B67" s="234"/>
      <c r="C67" s="234"/>
      <c r="D67" s="234"/>
      <c r="E67" s="234"/>
      <c r="F67" s="234"/>
      <c r="G67" s="234"/>
      <c r="H67" s="234"/>
      <c r="I67" s="234"/>
      <c r="J67" s="234"/>
      <c r="K67" s="234"/>
      <c r="L67" s="234"/>
      <c r="M67" s="234"/>
      <c r="N67" s="234"/>
      <c r="O67" s="234"/>
      <c r="P67" s="234"/>
    </row>
    <row r="68" spans="2:16" x14ac:dyDescent="0.25">
      <c r="B68" s="234"/>
      <c r="C68" s="234"/>
      <c r="D68" s="234"/>
      <c r="E68" s="234"/>
      <c r="F68" s="234"/>
      <c r="G68" s="234"/>
      <c r="H68" s="234"/>
      <c r="I68" s="234"/>
      <c r="J68" s="234"/>
      <c r="K68" s="234"/>
      <c r="L68" s="234"/>
      <c r="M68" s="234"/>
      <c r="N68" s="234"/>
      <c r="O68" s="234"/>
      <c r="P68" s="234"/>
    </row>
    <row r="69" spans="2:16" x14ac:dyDescent="0.25">
      <c r="B69" s="234"/>
      <c r="C69" s="234"/>
      <c r="D69" s="234"/>
      <c r="E69" s="234"/>
      <c r="F69" s="234"/>
      <c r="G69" s="234"/>
      <c r="H69" s="234"/>
      <c r="I69" s="234"/>
      <c r="J69" s="234"/>
      <c r="K69" s="234"/>
      <c r="L69" s="234"/>
      <c r="M69" s="234"/>
      <c r="N69" s="234"/>
      <c r="O69" s="234"/>
      <c r="P69" s="234"/>
    </row>
    <row r="70" spans="2:16" x14ac:dyDescent="0.25">
      <c r="B70" s="234"/>
      <c r="C70" s="234"/>
      <c r="D70" s="234"/>
      <c r="E70" s="234"/>
      <c r="F70" s="234"/>
      <c r="G70" s="234"/>
      <c r="H70" s="234"/>
      <c r="I70" s="234"/>
      <c r="J70" s="234"/>
      <c r="K70" s="234"/>
      <c r="L70" s="234"/>
      <c r="M70" s="234"/>
      <c r="N70" s="234"/>
      <c r="O70" s="234"/>
      <c r="P70" s="234"/>
    </row>
    <row r="71" spans="2:16" x14ac:dyDescent="0.25">
      <c r="B71" s="234"/>
      <c r="C71" s="234"/>
      <c r="D71" s="234"/>
      <c r="E71" s="234"/>
      <c r="F71" s="234"/>
      <c r="G71" s="234"/>
      <c r="H71" s="234"/>
      <c r="I71" s="234"/>
      <c r="J71" s="234"/>
      <c r="K71" s="234"/>
      <c r="L71" s="234"/>
      <c r="M71" s="234"/>
      <c r="N71" s="234"/>
      <c r="O71" s="234"/>
      <c r="P71" s="234"/>
    </row>
    <row r="72" spans="2:16" x14ac:dyDescent="0.25">
      <c r="B72" s="234"/>
      <c r="C72" s="234"/>
      <c r="D72" s="234"/>
      <c r="E72" s="234"/>
      <c r="F72" s="234"/>
      <c r="G72" s="234"/>
      <c r="H72" s="234"/>
      <c r="I72" s="234"/>
      <c r="J72" s="234"/>
      <c r="K72" s="234"/>
      <c r="L72" s="234"/>
      <c r="M72" s="234"/>
      <c r="N72" s="234"/>
      <c r="O72" s="234"/>
      <c r="P72" s="234"/>
    </row>
    <row r="73" spans="2:16" x14ac:dyDescent="0.25">
      <c r="B73" s="234"/>
      <c r="C73" s="234"/>
      <c r="D73" s="234"/>
      <c r="E73" s="234"/>
      <c r="F73" s="234"/>
      <c r="G73" s="234"/>
      <c r="H73" s="234"/>
      <c r="I73" s="234"/>
      <c r="J73" s="234"/>
      <c r="K73" s="234"/>
      <c r="L73" s="234"/>
      <c r="M73" s="234"/>
      <c r="N73" s="234"/>
      <c r="O73" s="234"/>
      <c r="P73" s="234"/>
    </row>
    <row r="74" spans="2:16" x14ac:dyDescent="0.25">
      <c r="B74" s="234"/>
      <c r="C74" s="234"/>
      <c r="D74" s="234"/>
      <c r="E74" s="234"/>
      <c r="F74" s="234"/>
      <c r="G74" s="234"/>
      <c r="H74" s="234"/>
      <c r="I74" s="234"/>
      <c r="J74" s="234"/>
      <c r="K74" s="234"/>
      <c r="L74" s="234"/>
      <c r="M74" s="234"/>
      <c r="N74" s="234"/>
      <c r="O74" s="234"/>
      <c r="P74" s="234"/>
    </row>
    <row r="75" spans="2:16" x14ac:dyDescent="0.25">
      <c r="B75" s="234"/>
      <c r="C75" s="234"/>
      <c r="D75" s="234"/>
      <c r="E75" s="234"/>
      <c r="F75" s="234"/>
      <c r="G75" s="234"/>
      <c r="H75" s="234"/>
      <c r="I75" s="234"/>
      <c r="J75" s="234"/>
      <c r="K75" s="234"/>
      <c r="L75" s="234"/>
      <c r="M75" s="234"/>
      <c r="N75" s="234"/>
      <c r="O75" s="234"/>
      <c r="P75" s="234"/>
    </row>
    <row r="76" spans="2:16" x14ac:dyDescent="0.25">
      <c r="B76" s="234"/>
      <c r="C76" s="234"/>
      <c r="D76" s="234"/>
      <c r="E76" s="234"/>
      <c r="F76" s="234"/>
      <c r="G76" s="234"/>
      <c r="H76" s="234"/>
      <c r="I76" s="234"/>
      <c r="J76" s="234"/>
      <c r="K76" s="234"/>
      <c r="L76" s="234"/>
      <c r="M76" s="234"/>
      <c r="N76" s="234"/>
      <c r="O76" s="234"/>
      <c r="P76" s="234"/>
    </row>
    <row r="77" spans="2:16" x14ac:dyDescent="0.25">
      <c r="B77" s="234"/>
      <c r="C77" s="234"/>
      <c r="D77" s="234"/>
      <c r="E77" s="234"/>
      <c r="F77" s="234"/>
      <c r="G77" s="234"/>
      <c r="H77" s="234"/>
      <c r="I77" s="234"/>
      <c r="J77" s="234"/>
      <c r="K77" s="234"/>
      <c r="L77" s="234"/>
      <c r="M77" s="234"/>
      <c r="N77" s="234"/>
      <c r="O77" s="234"/>
      <c r="P77" s="234"/>
    </row>
    <row r="78" spans="2:16" x14ac:dyDescent="0.25">
      <c r="B78" s="234"/>
      <c r="C78" s="234"/>
      <c r="D78" s="234"/>
      <c r="E78" s="234"/>
      <c r="F78" s="234"/>
      <c r="G78" s="234"/>
      <c r="H78" s="234"/>
      <c r="I78" s="234"/>
      <c r="J78" s="234"/>
      <c r="K78" s="234"/>
      <c r="L78" s="234"/>
      <c r="M78" s="234"/>
      <c r="N78" s="234"/>
      <c r="O78" s="234"/>
      <c r="P78" s="234"/>
    </row>
    <row r="79" spans="2:16" x14ac:dyDescent="0.25">
      <c r="B79" s="234"/>
      <c r="C79" s="234"/>
      <c r="D79" s="234"/>
      <c r="E79" s="234"/>
      <c r="F79" s="234"/>
      <c r="G79" s="234"/>
      <c r="H79" s="234"/>
      <c r="I79" s="234"/>
      <c r="J79" s="234"/>
      <c r="K79" s="234"/>
      <c r="L79" s="234"/>
      <c r="M79" s="234"/>
      <c r="N79" s="234"/>
      <c r="O79" s="234"/>
      <c r="P79" s="234"/>
    </row>
    <row r="80" spans="2:16" x14ac:dyDescent="0.25">
      <c r="B80" s="234"/>
      <c r="C80" s="234"/>
      <c r="D80" s="234"/>
      <c r="E80" s="234"/>
      <c r="F80" s="234"/>
      <c r="G80" s="234"/>
      <c r="H80" s="234"/>
      <c r="I80" s="234"/>
      <c r="J80" s="234"/>
      <c r="K80" s="234"/>
      <c r="L80" s="234"/>
      <c r="M80" s="234"/>
      <c r="N80" s="234"/>
      <c r="O80" s="234"/>
      <c r="P80" s="234"/>
    </row>
    <row r="81" spans="2:16" x14ac:dyDescent="0.25">
      <c r="B81" s="234"/>
      <c r="C81" s="234"/>
      <c r="D81" s="234"/>
      <c r="E81" s="234"/>
      <c r="F81" s="234"/>
      <c r="G81" s="234"/>
      <c r="H81" s="234"/>
      <c r="I81" s="234"/>
      <c r="J81" s="234"/>
      <c r="K81" s="234"/>
      <c r="L81" s="234"/>
      <c r="M81" s="234"/>
      <c r="N81" s="234"/>
      <c r="O81" s="234"/>
      <c r="P81" s="234"/>
    </row>
    <row r="82" spans="2:16" x14ac:dyDescent="0.25">
      <c r="B82" s="234"/>
      <c r="C82" s="234"/>
      <c r="D82" s="234"/>
      <c r="E82" s="234"/>
      <c r="F82" s="234"/>
      <c r="G82" s="234"/>
      <c r="H82" s="234"/>
      <c r="I82" s="234"/>
      <c r="J82" s="234"/>
      <c r="K82" s="234"/>
      <c r="L82" s="234"/>
      <c r="M82" s="234"/>
      <c r="N82" s="234"/>
      <c r="O82" s="234"/>
      <c r="P82" s="234"/>
    </row>
    <row r="83" spans="2:16" x14ac:dyDescent="0.25">
      <c r="B83" s="234"/>
      <c r="C83" s="234"/>
      <c r="D83" s="234"/>
      <c r="E83" s="234"/>
      <c r="F83" s="234"/>
      <c r="G83" s="234"/>
      <c r="H83" s="234"/>
      <c r="I83" s="234"/>
      <c r="J83" s="234"/>
      <c r="K83" s="234"/>
      <c r="L83" s="234"/>
      <c r="M83" s="234"/>
      <c r="N83" s="234"/>
      <c r="O83" s="234"/>
      <c r="P83" s="234"/>
    </row>
    <row r="84" spans="2:16" x14ac:dyDescent="0.25">
      <c r="B84" s="234"/>
      <c r="C84" s="234"/>
      <c r="D84" s="234"/>
      <c r="E84" s="234"/>
      <c r="F84" s="234"/>
      <c r="G84" s="234"/>
      <c r="H84" s="234"/>
      <c r="I84" s="234"/>
      <c r="J84" s="234"/>
      <c r="K84" s="234"/>
      <c r="L84" s="234"/>
      <c r="M84" s="234"/>
      <c r="N84" s="234"/>
      <c r="O84" s="234"/>
      <c r="P84" s="234"/>
    </row>
    <row r="85" spans="2:16" x14ac:dyDescent="0.25">
      <c r="B85" s="234"/>
      <c r="C85" s="234"/>
      <c r="D85" s="234"/>
      <c r="E85" s="234"/>
      <c r="F85" s="234"/>
      <c r="G85" s="234"/>
      <c r="H85" s="234"/>
      <c r="I85" s="234"/>
      <c r="J85" s="234"/>
      <c r="K85" s="234"/>
      <c r="L85" s="234"/>
      <c r="M85" s="234"/>
      <c r="N85" s="234"/>
      <c r="O85" s="234"/>
      <c r="P85" s="234"/>
    </row>
    <row r="86" spans="2:16" x14ac:dyDescent="0.25">
      <c r="B86" s="234"/>
      <c r="C86" s="234"/>
      <c r="D86" s="234"/>
      <c r="E86" s="234"/>
      <c r="F86" s="234"/>
      <c r="G86" s="234"/>
      <c r="H86" s="234"/>
      <c r="I86" s="234"/>
      <c r="J86" s="234"/>
      <c r="K86" s="234"/>
      <c r="L86" s="234"/>
      <c r="M86" s="234"/>
      <c r="N86" s="234"/>
      <c r="O86" s="234"/>
      <c r="P86" s="234"/>
    </row>
    <row r="87" spans="2:16" x14ac:dyDescent="0.25">
      <c r="B87" s="234"/>
      <c r="C87" s="234"/>
      <c r="D87" s="234"/>
      <c r="E87" s="234"/>
      <c r="F87" s="234"/>
      <c r="G87" s="234"/>
      <c r="H87" s="234"/>
      <c r="I87" s="234"/>
      <c r="J87" s="234"/>
      <c r="K87" s="234"/>
      <c r="L87" s="234"/>
      <c r="M87" s="234"/>
      <c r="N87" s="234"/>
      <c r="O87" s="234"/>
      <c r="P87" s="234"/>
    </row>
    <row r="88" spans="2:16" x14ac:dyDescent="0.25">
      <c r="B88" s="234"/>
      <c r="C88" s="234"/>
      <c r="D88" s="234"/>
      <c r="E88" s="234"/>
      <c r="F88" s="234"/>
      <c r="G88" s="234"/>
      <c r="H88" s="234"/>
      <c r="I88" s="234"/>
      <c r="J88" s="234"/>
      <c r="K88" s="234"/>
      <c r="L88" s="234"/>
      <c r="M88" s="234"/>
      <c r="N88" s="234"/>
      <c r="O88" s="234"/>
      <c r="P88" s="234"/>
    </row>
    <row r="89" spans="2:16" x14ac:dyDescent="0.25">
      <c r="B89" s="234"/>
      <c r="C89" s="234"/>
      <c r="D89" s="234"/>
      <c r="E89" s="234"/>
      <c r="F89" s="234"/>
      <c r="G89" s="234"/>
      <c r="H89" s="234"/>
      <c r="I89" s="234"/>
      <c r="J89" s="234"/>
      <c r="K89" s="234"/>
      <c r="L89" s="234"/>
      <c r="M89" s="234"/>
      <c r="N89" s="234"/>
      <c r="O89" s="234"/>
      <c r="P89" s="234"/>
    </row>
    <row r="90" spans="2:16" x14ac:dyDescent="0.25">
      <c r="B90" s="234"/>
      <c r="C90" s="234"/>
      <c r="D90" s="234"/>
      <c r="E90" s="234"/>
      <c r="F90" s="234"/>
      <c r="G90" s="234"/>
      <c r="H90" s="234"/>
      <c r="I90" s="234"/>
      <c r="J90" s="234"/>
      <c r="K90" s="234"/>
      <c r="L90" s="234"/>
      <c r="M90" s="234"/>
      <c r="N90" s="234"/>
      <c r="O90" s="234"/>
      <c r="P90" s="234"/>
    </row>
    <row r="91" spans="2:16" x14ac:dyDescent="0.25">
      <c r="B91" s="234"/>
      <c r="C91" s="234"/>
      <c r="D91" s="234"/>
      <c r="E91" s="234"/>
      <c r="F91" s="234"/>
      <c r="G91" s="234"/>
      <c r="H91" s="234"/>
      <c r="I91" s="234"/>
      <c r="J91" s="234"/>
      <c r="K91" s="234"/>
      <c r="L91" s="234"/>
      <c r="M91" s="234"/>
      <c r="N91" s="234"/>
      <c r="O91" s="234"/>
      <c r="P91" s="234"/>
    </row>
    <row r="92" spans="2:16" x14ac:dyDescent="0.25">
      <c r="B92" s="234"/>
      <c r="C92" s="234"/>
      <c r="D92" s="234"/>
      <c r="E92" s="234"/>
      <c r="F92" s="234"/>
      <c r="G92" s="234"/>
      <c r="H92" s="234"/>
      <c r="I92" s="234"/>
      <c r="J92" s="234"/>
      <c r="K92" s="234"/>
      <c r="L92" s="234"/>
      <c r="M92" s="234"/>
      <c r="N92" s="234"/>
      <c r="O92" s="234"/>
      <c r="P92" s="234"/>
    </row>
    <row r="93" spans="2:16" x14ac:dyDescent="0.25">
      <c r="B93" s="234"/>
      <c r="C93" s="234"/>
      <c r="D93" s="234"/>
      <c r="E93" s="234"/>
      <c r="F93" s="234"/>
      <c r="G93" s="234"/>
      <c r="H93" s="234"/>
      <c r="I93" s="234"/>
      <c r="J93" s="234"/>
      <c r="K93" s="234"/>
      <c r="L93" s="234"/>
      <c r="M93" s="234"/>
      <c r="N93" s="234"/>
      <c r="O93" s="234"/>
      <c r="P93" s="234"/>
    </row>
    <row r="94" spans="2:16" x14ac:dyDescent="0.25">
      <c r="B94" s="234"/>
      <c r="C94" s="234"/>
      <c r="D94" s="234"/>
      <c r="E94" s="234"/>
      <c r="F94" s="234"/>
      <c r="G94" s="234"/>
      <c r="H94" s="234"/>
      <c r="I94" s="234"/>
      <c r="J94" s="234"/>
      <c r="K94" s="234"/>
      <c r="L94" s="234"/>
      <c r="M94" s="234"/>
      <c r="N94" s="234"/>
      <c r="O94" s="234"/>
      <c r="P94" s="234"/>
    </row>
    <row r="95" spans="2:16" x14ac:dyDescent="0.25">
      <c r="B95" s="234"/>
      <c r="C95" s="234"/>
      <c r="D95" s="234"/>
      <c r="E95" s="234"/>
      <c r="F95" s="234"/>
      <c r="G95" s="234"/>
      <c r="H95" s="234"/>
      <c r="I95" s="234"/>
      <c r="J95" s="234"/>
      <c r="K95" s="234"/>
      <c r="L95" s="234"/>
      <c r="M95" s="234"/>
      <c r="N95" s="234"/>
      <c r="O95" s="234"/>
      <c r="P95" s="234"/>
    </row>
    <row r="96" spans="2:16" x14ac:dyDescent="0.25">
      <c r="B96" s="234"/>
      <c r="C96" s="234"/>
      <c r="D96" s="234"/>
      <c r="E96" s="234"/>
      <c r="F96" s="234"/>
      <c r="G96" s="234"/>
      <c r="H96" s="234"/>
      <c r="I96" s="234"/>
      <c r="J96" s="234"/>
      <c r="K96" s="234"/>
      <c r="L96" s="234"/>
      <c r="M96" s="234"/>
      <c r="N96" s="234"/>
      <c r="O96" s="234"/>
      <c r="P96" s="234"/>
    </row>
    <row r="97" spans="2:16" x14ac:dyDescent="0.25">
      <c r="B97" s="234"/>
      <c r="C97" s="234"/>
      <c r="D97" s="234"/>
      <c r="E97" s="234"/>
      <c r="F97" s="234"/>
      <c r="G97" s="234"/>
      <c r="H97" s="234"/>
      <c r="I97" s="234"/>
      <c r="J97" s="234"/>
      <c r="K97" s="234"/>
      <c r="L97" s="234"/>
      <c r="M97" s="234"/>
      <c r="N97" s="234"/>
      <c r="O97" s="234"/>
      <c r="P97" s="234"/>
    </row>
    <row r="98" spans="2:16" x14ac:dyDescent="0.25">
      <c r="B98" s="234"/>
      <c r="C98" s="234"/>
      <c r="D98" s="234"/>
      <c r="E98" s="234"/>
      <c r="F98" s="234"/>
      <c r="G98" s="234"/>
      <c r="H98" s="234"/>
      <c r="I98" s="234"/>
      <c r="J98" s="234"/>
      <c r="K98" s="234"/>
      <c r="L98" s="234"/>
      <c r="M98" s="234"/>
      <c r="N98" s="234"/>
      <c r="O98" s="234"/>
      <c r="P98" s="234"/>
    </row>
    <row r="99" spans="2:16" x14ac:dyDescent="0.25">
      <c r="B99" s="234"/>
      <c r="C99" s="234"/>
      <c r="D99" s="234"/>
      <c r="E99" s="234"/>
      <c r="F99" s="234"/>
      <c r="G99" s="234"/>
      <c r="H99" s="234"/>
      <c r="I99" s="234"/>
      <c r="J99" s="234"/>
      <c r="K99" s="234"/>
      <c r="L99" s="234"/>
      <c r="M99" s="234"/>
      <c r="N99" s="234"/>
      <c r="O99" s="234"/>
      <c r="P99" s="234"/>
    </row>
    <row r="100" spans="2:16" x14ac:dyDescent="0.25">
      <c r="B100" s="234"/>
      <c r="C100" s="234"/>
      <c r="D100" s="234"/>
      <c r="E100" s="234"/>
      <c r="F100" s="234"/>
      <c r="G100" s="234"/>
      <c r="H100" s="234"/>
      <c r="I100" s="234"/>
      <c r="J100" s="234"/>
      <c r="K100" s="234"/>
      <c r="L100" s="234"/>
      <c r="M100" s="234"/>
      <c r="N100" s="234"/>
      <c r="O100" s="234"/>
      <c r="P100" s="234"/>
    </row>
    <row r="101" spans="2:16" x14ac:dyDescent="0.25">
      <c r="B101" s="234"/>
      <c r="C101" s="234"/>
      <c r="D101" s="234"/>
      <c r="E101" s="234"/>
      <c r="F101" s="234"/>
      <c r="G101" s="234"/>
      <c r="H101" s="234"/>
      <c r="I101" s="234"/>
      <c r="J101" s="234"/>
      <c r="K101" s="234"/>
      <c r="L101" s="234"/>
      <c r="M101" s="234"/>
      <c r="N101" s="234"/>
      <c r="O101" s="234"/>
      <c r="P101" s="234"/>
    </row>
    <row r="102" spans="2:16" x14ac:dyDescent="0.25">
      <c r="B102" s="234"/>
      <c r="C102" s="234"/>
      <c r="D102" s="234"/>
      <c r="E102" s="234"/>
      <c r="F102" s="234"/>
      <c r="G102" s="234"/>
      <c r="H102" s="234"/>
      <c r="I102" s="234"/>
      <c r="J102" s="234"/>
      <c r="K102" s="234"/>
      <c r="L102" s="234"/>
      <c r="M102" s="234"/>
      <c r="N102" s="234"/>
      <c r="O102" s="234"/>
      <c r="P102" s="234"/>
    </row>
    <row r="103" spans="2:16" x14ac:dyDescent="0.25">
      <c r="B103" s="234"/>
      <c r="C103" s="234"/>
      <c r="D103" s="234"/>
      <c r="E103" s="234"/>
      <c r="F103" s="234"/>
      <c r="G103" s="234"/>
      <c r="H103" s="234"/>
      <c r="I103" s="234"/>
      <c r="J103" s="234"/>
      <c r="K103" s="234"/>
      <c r="L103" s="234"/>
      <c r="M103" s="234"/>
      <c r="N103" s="234"/>
      <c r="O103" s="234"/>
      <c r="P103" s="234"/>
    </row>
    <row r="104" spans="2:16" x14ac:dyDescent="0.25">
      <c r="B104" s="234"/>
      <c r="C104" s="234"/>
      <c r="D104" s="234"/>
      <c r="E104" s="234"/>
      <c r="F104" s="234"/>
      <c r="G104" s="234"/>
      <c r="H104" s="234"/>
      <c r="I104" s="234"/>
      <c r="J104" s="234"/>
      <c r="K104" s="234"/>
      <c r="L104" s="234"/>
      <c r="M104" s="234"/>
      <c r="N104" s="234"/>
      <c r="O104" s="234"/>
      <c r="P104" s="234"/>
    </row>
    <row r="105" spans="2:16" x14ac:dyDescent="0.25">
      <c r="B105" s="234"/>
      <c r="C105" s="234"/>
      <c r="D105" s="234"/>
      <c r="E105" s="234"/>
      <c r="F105" s="234"/>
      <c r="G105" s="234"/>
      <c r="H105" s="234"/>
      <c r="I105" s="234"/>
      <c r="J105" s="234"/>
      <c r="K105" s="234"/>
      <c r="L105" s="234"/>
      <c r="M105" s="234"/>
      <c r="N105" s="234"/>
      <c r="O105" s="234"/>
      <c r="P105" s="234"/>
    </row>
    <row r="106" spans="2:16" x14ac:dyDescent="0.25">
      <c r="B106" s="234"/>
      <c r="C106" s="234"/>
      <c r="D106" s="234"/>
      <c r="E106" s="234"/>
      <c r="F106" s="234"/>
      <c r="G106" s="234"/>
      <c r="H106" s="234"/>
      <c r="I106" s="234"/>
      <c r="J106" s="234"/>
      <c r="K106" s="234"/>
      <c r="L106" s="234"/>
      <c r="M106" s="234"/>
      <c r="N106" s="234"/>
      <c r="O106" s="234"/>
      <c r="P106" s="234"/>
    </row>
    <row r="107" spans="2:16" x14ac:dyDescent="0.25">
      <c r="B107" s="234"/>
      <c r="C107" s="234"/>
      <c r="D107" s="234"/>
      <c r="E107" s="234"/>
      <c r="F107" s="234"/>
      <c r="G107" s="234"/>
      <c r="H107" s="234"/>
      <c r="I107" s="234"/>
      <c r="J107" s="234"/>
      <c r="K107" s="234"/>
      <c r="L107" s="234"/>
      <c r="M107" s="234"/>
      <c r="N107" s="234"/>
      <c r="O107" s="234"/>
      <c r="P107" s="234"/>
    </row>
    <row r="108" spans="2:16" x14ac:dyDescent="0.25">
      <c r="B108" s="234"/>
      <c r="C108" s="234"/>
      <c r="D108" s="234"/>
      <c r="E108" s="234"/>
      <c r="F108" s="234"/>
      <c r="G108" s="234"/>
      <c r="H108" s="234"/>
      <c r="I108" s="234"/>
      <c r="J108" s="234"/>
      <c r="K108" s="234"/>
      <c r="L108" s="234"/>
      <c r="M108" s="234"/>
      <c r="N108" s="234"/>
      <c r="O108" s="234"/>
      <c r="P108" s="234"/>
    </row>
    <row r="109" spans="2:16" x14ac:dyDescent="0.25">
      <c r="B109" s="234"/>
      <c r="C109" s="234"/>
      <c r="D109" s="234"/>
      <c r="E109" s="234"/>
      <c r="F109" s="234"/>
      <c r="G109" s="234"/>
      <c r="H109" s="234"/>
      <c r="I109" s="234"/>
      <c r="J109" s="234"/>
      <c r="K109" s="234"/>
      <c r="L109" s="234"/>
      <c r="M109" s="234"/>
      <c r="N109" s="234"/>
      <c r="O109" s="234"/>
      <c r="P109" s="234"/>
    </row>
    <row r="110" spans="2:16" x14ac:dyDescent="0.25">
      <c r="B110" s="234"/>
      <c r="C110" s="234"/>
      <c r="D110" s="234"/>
      <c r="E110" s="234"/>
      <c r="F110" s="234"/>
      <c r="G110" s="234"/>
      <c r="H110" s="234"/>
      <c r="I110" s="234"/>
      <c r="J110" s="234"/>
      <c r="K110" s="234"/>
      <c r="L110" s="234"/>
      <c r="M110" s="234"/>
      <c r="N110" s="234"/>
      <c r="O110" s="234"/>
      <c r="P110" s="234"/>
    </row>
    <row r="111" spans="2:16" x14ac:dyDescent="0.25">
      <c r="B111" s="234"/>
      <c r="C111" s="234"/>
      <c r="D111" s="234"/>
      <c r="E111" s="234"/>
      <c r="F111" s="234"/>
      <c r="G111" s="234"/>
      <c r="H111" s="234"/>
      <c r="I111" s="234"/>
      <c r="J111" s="234"/>
      <c r="K111" s="234"/>
      <c r="L111" s="234"/>
      <c r="M111" s="234"/>
      <c r="N111" s="234"/>
      <c r="O111" s="234"/>
      <c r="P111" s="234"/>
    </row>
    <row r="112" spans="2:16" x14ac:dyDescent="0.25">
      <c r="B112" s="234"/>
      <c r="C112" s="234"/>
      <c r="D112" s="234"/>
      <c r="E112" s="234"/>
      <c r="F112" s="234"/>
      <c r="G112" s="234"/>
      <c r="H112" s="234"/>
      <c r="I112" s="234"/>
      <c r="J112" s="234"/>
      <c r="K112" s="234"/>
      <c r="L112" s="234"/>
      <c r="M112" s="234"/>
      <c r="N112" s="234"/>
      <c r="O112" s="234"/>
      <c r="P112" s="234"/>
    </row>
    <row r="113" spans="2:16" x14ac:dyDescent="0.25">
      <c r="B113" s="234"/>
      <c r="C113" s="234"/>
      <c r="D113" s="234"/>
      <c r="E113" s="234"/>
      <c r="F113" s="234"/>
      <c r="G113" s="234"/>
      <c r="H113" s="234"/>
      <c r="I113" s="234"/>
      <c r="J113" s="234"/>
      <c r="K113" s="234"/>
      <c r="L113" s="234"/>
      <c r="M113" s="234"/>
      <c r="N113" s="234"/>
      <c r="O113" s="234"/>
      <c r="P113" s="234"/>
    </row>
    <row r="114" spans="2:16" x14ac:dyDescent="0.25">
      <c r="B114" s="234"/>
      <c r="C114" s="234"/>
      <c r="D114" s="234"/>
      <c r="E114" s="234"/>
      <c r="F114" s="234"/>
      <c r="G114" s="234"/>
      <c r="H114" s="234"/>
      <c r="I114" s="234"/>
      <c r="J114" s="234"/>
      <c r="K114" s="234"/>
      <c r="L114" s="234"/>
      <c r="M114" s="234"/>
      <c r="N114" s="234"/>
      <c r="O114" s="234"/>
      <c r="P114" s="234"/>
    </row>
    <row r="115" spans="2:16" x14ac:dyDescent="0.25">
      <c r="B115" s="234"/>
      <c r="C115" s="234"/>
      <c r="D115" s="234"/>
      <c r="E115" s="234"/>
      <c r="F115" s="234"/>
      <c r="G115" s="234"/>
      <c r="H115" s="234"/>
      <c r="I115" s="234"/>
      <c r="J115" s="234"/>
      <c r="K115" s="234"/>
      <c r="L115" s="234"/>
      <c r="M115" s="234"/>
      <c r="N115" s="234"/>
      <c r="O115" s="234"/>
      <c r="P115" s="234"/>
    </row>
    <row r="116" spans="2:16" x14ac:dyDescent="0.25">
      <c r="B116" s="234"/>
      <c r="C116" s="234"/>
      <c r="D116" s="234"/>
      <c r="E116" s="234"/>
      <c r="F116" s="234"/>
      <c r="G116" s="234"/>
      <c r="H116" s="234"/>
      <c r="I116" s="234"/>
      <c r="J116" s="234"/>
      <c r="K116" s="234"/>
      <c r="L116" s="234"/>
      <c r="M116" s="234"/>
      <c r="N116" s="234"/>
      <c r="O116" s="234"/>
      <c r="P116" s="234"/>
    </row>
    <row r="117" spans="2:16" x14ac:dyDescent="0.25">
      <c r="B117" s="234"/>
      <c r="C117" s="234"/>
      <c r="D117" s="234"/>
      <c r="E117" s="234"/>
      <c r="F117" s="234"/>
      <c r="G117" s="234"/>
      <c r="H117" s="234"/>
      <c r="I117" s="234"/>
      <c r="J117" s="234"/>
      <c r="K117" s="234"/>
      <c r="L117" s="234"/>
      <c r="M117" s="234"/>
      <c r="N117" s="234"/>
      <c r="O117" s="234"/>
      <c r="P117" s="234"/>
    </row>
    <row r="118" spans="2:16" x14ac:dyDescent="0.25">
      <c r="B118" s="234"/>
      <c r="C118" s="234"/>
      <c r="D118" s="234"/>
      <c r="E118" s="234"/>
      <c r="F118" s="234"/>
      <c r="G118" s="234"/>
      <c r="H118" s="234"/>
      <c r="I118" s="234"/>
      <c r="J118" s="234"/>
      <c r="K118" s="234"/>
      <c r="L118" s="234"/>
      <c r="M118" s="234"/>
      <c r="N118" s="234"/>
      <c r="O118" s="234"/>
      <c r="P118" s="234"/>
    </row>
    <row r="119" spans="2:16" x14ac:dyDescent="0.25">
      <c r="B119" s="234"/>
      <c r="C119" s="234"/>
      <c r="D119" s="234"/>
      <c r="E119" s="234"/>
      <c r="F119" s="234"/>
      <c r="G119" s="234"/>
      <c r="H119" s="234"/>
      <c r="I119" s="234"/>
      <c r="J119" s="234"/>
      <c r="K119" s="234"/>
      <c r="L119" s="234"/>
      <c r="M119" s="234"/>
      <c r="N119" s="234"/>
      <c r="O119" s="234"/>
      <c r="P119" s="234"/>
    </row>
    <row r="120" spans="2:16" x14ac:dyDescent="0.25">
      <c r="B120" s="234"/>
      <c r="C120" s="234"/>
      <c r="D120" s="234"/>
      <c r="E120" s="234"/>
      <c r="F120" s="234"/>
      <c r="G120" s="234"/>
      <c r="H120" s="234"/>
      <c r="I120" s="234"/>
      <c r="J120" s="234"/>
      <c r="K120" s="234"/>
      <c r="L120" s="234"/>
      <c r="M120" s="234"/>
      <c r="N120" s="234"/>
      <c r="O120" s="234"/>
      <c r="P120" s="234"/>
    </row>
    <row r="121" spans="2:16" x14ac:dyDescent="0.25">
      <c r="B121" s="234"/>
      <c r="C121" s="234"/>
      <c r="D121" s="234"/>
      <c r="E121" s="234"/>
      <c r="F121" s="234"/>
      <c r="G121" s="234"/>
      <c r="H121" s="234"/>
      <c r="I121" s="234"/>
      <c r="J121" s="234"/>
      <c r="K121" s="234"/>
      <c r="L121" s="234"/>
      <c r="M121" s="234"/>
      <c r="N121" s="234"/>
      <c r="O121" s="234"/>
      <c r="P121" s="234"/>
    </row>
    <row r="122" spans="2:16" x14ac:dyDescent="0.25">
      <c r="B122" s="234"/>
      <c r="C122" s="234"/>
      <c r="D122" s="234"/>
      <c r="E122" s="234"/>
      <c r="F122" s="234"/>
      <c r="G122" s="234"/>
      <c r="H122" s="234"/>
      <c r="I122" s="234"/>
      <c r="J122" s="234"/>
      <c r="K122" s="234"/>
      <c r="L122" s="234"/>
      <c r="M122" s="234"/>
      <c r="N122" s="234"/>
      <c r="O122" s="234"/>
      <c r="P122" s="234"/>
    </row>
    <row r="123" spans="2:16" x14ac:dyDescent="0.25">
      <c r="B123" s="234"/>
      <c r="C123" s="234"/>
      <c r="D123" s="234"/>
      <c r="E123" s="234"/>
      <c r="F123" s="234"/>
      <c r="G123" s="234"/>
      <c r="H123" s="234"/>
      <c r="I123" s="234"/>
      <c r="J123" s="234"/>
      <c r="K123" s="234"/>
      <c r="L123" s="234"/>
      <c r="M123" s="234"/>
      <c r="N123" s="234"/>
      <c r="O123" s="234"/>
      <c r="P123" s="234"/>
    </row>
    <row r="124" spans="2:16" x14ac:dyDescent="0.25">
      <c r="B124" s="234"/>
      <c r="C124" s="234"/>
      <c r="D124" s="234"/>
      <c r="E124" s="234"/>
      <c r="F124" s="234"/>
      <c r="G124" s="234"/>
      <c r="H124" s="234"/>
      <c r="I124" s="234"/>
      <c r="J124" s="234"/>
      <c r="K124" s="234"/>
      <c r="L124" s="234"/>
      <c r="M124" s="234"/>
      <c r="N124" s="234"/>
      <c r="O124" s="234"/>
      <c r="P124" s="234"/>
    </row>
    <row r="125" spans="2:16" x14ac:dyDescent="0.25">
      <c r="B125" s="234"/>
      <c r="C125" s="234"/>
      <c r="D125" s="234"/>
      <c r="E125" s="234"/>
      <c r="F125" s="234"/>
      <c r="G125" s="234"/>
      <c r="H125" s="234"/>
      <c r="I125" s="234"/>
      <c r="J125" s="234"/>
      <c r="K125" s="234"/>
      <c r="L125" s="234"/>
      <c r="M125" s="234"/>
      <c r="N125" s="234"/>
      <c r="O125" s="234"/>
      <c r="P125" s="234"/>
    </row>
    <row r="126" spans="2:16" x14ac:dyDescent="0.25">
      <c r="B126" s="234"/>
      <c r="C126" s="234"/>
      <c r="D126" s="234"/>
      <c r="E126" s="234"/>
      <c r="F126" s="234"/>
      <c r="G126" s="234"/>
      <c r="H126" s="234"/>
      <c r="I126" s="234"/>
      <c r="J126" s="234"/>
      <c r="K126" s="234"/>
      <c r="L126" s="234"/>
      <c r="M126" s="234"/>
      <c r="N126" s="234"/>
      <c r="O126" s="234"/>
      <c r="P126" s="234"/>
    </row>
    <row r="127" spans="2:16" x14ac:dyDescent="0.25">
      <c r="B127" s="234"/>
      <c r="C127" s="234"/>
      <c r="D127" s="234"/>
      <c r="E127" s="234"/>
      <c r="F127" s="234"/>
      <c r="G127" s="234"/>
      <c r="H127" s="234"/>
      <c r="I127" s="234"/>
      <c r="J127" s="234"/>
      <c r="K127" s="234"/>
      <c r="L127" s="234"/>
      <c r="M127" s="234"/>
      <c r="N127" s="234"/>
      <c r="O127" s="234"/>
      <c r="P127" s="234"/>
    </row>
    <row r="128" spans="2:16" x14ac:dyDescent="0.25">
      <c r="B128" s="234"/>
      <c r="C128" s="234"/>
      <c r="D128" s="234"/>
      <c r="E128" s="234"/>
      <c r="F128" s="234"/>
      <c r="G128" s="234"/>
      <c r="H128" s="234"/>
      <c r="I128" s="234"/>
      <c r="J128" s="234"/>
      <c r="K128" s="234"/>
      <c r="L128" s="234"/>
      <c r="M128" s="234"/>
      <c r="N128" s="234"/>
      <c r="O128" s="234"/>
      <c r="P128" s="234"/>
    </row>
    <row r="129" spans="2:16" x14ac:dyDescent="0.25">
      <c r="B129" s="234"/>
      <c r="C129" s="234"/>
      <c r="D129" s="234"/>
      <c r="E129" s="234"/>
      <c r="F129" s="234"/>
      <c r="G129" s="234"/>
      <c r="H129" s="234"/>
      <c r="I129" s="234"/>
      <c r="J129" s="234"/>
      <c r="K129" s="234"/>
      <c r="L129" s="234"/>
      <c r="M129" s="234"/>
      <c r="N129" s="234"/>
      <c r="O129" s="234"/>
      <c r="P129" s="234"/>
    </row>
    <row r="130" spans="2:16" x14ac:dyDescent="0.25">
      <c r="B130" s="234"/>
      <c r="C130" s="234"/>
      <c r="D130" s="234"/>
      <c r="E130" s="234"/>
      <c r="F130" s="234"/>
      <c r="G130" s="234"/>
      <c r="H130" s="234"/>
      <c r="I130" s="234"/>
      <c r="J130" s="234"/>
      <c r="K130" s="234"/>
      <c r="L130" s="234"/>
      <c r="M130" s="234"/>
      <c r="N130" s="234"/>
      <c r="O130" s="234"/>
      <c r="P130" s="234"/>
    </row>
    <row r="131" spans="2:16" x14ac:dyDescent="0.25">
      <c r="B131" s="234"/>
      <c r="C131" s="234"/>
      <c r="D131" s="234"/>
      <c r="E131" s="234"/>
      <c r="F131" s="234"/>
      <c r="G131" s="234"/>
      <c r="H131" s="234"/>
      <c r="I131" s="234"/>
      <c r="J131" s="234"/>
      <c r="K131" s="234"/>
      <c r="L131" s="234"/>
      <c r="M131" s="234"/>
      <c r="N131" s="234"/>
      <c r="O131" s="234"/>
      <c r="P131" s="234"/>
    </row>
    <row r="132" spans="2:16" x14ac:dyDescent="0.25">
      <c r="B132" s="234"/>
      <c r="C132" s="234"/>
      <c r="D132" s="234"/>
      <c r="E132" s="234"/>
      <c r="F132" s="234"/>
      <c r="G132" s="234"/>
      <c r="H132" s="234"/>
      <c r="I132" s="234"/>
      <c r="J132" s="234"/>
      <c r="K132" s="234"/>
      <c r="L132" s="234"/>
      <c r="M132" s="234"/>
      <c r="N132" s="234"/>
      <c r="O132" s="234"/>
      <c r="P132" s="234"/>
    </row>
    <row r="133" spans="2:16" x14ac:dyDescent="0.25">
      <c r="B133" s="234"/>
      <c r="C133" s="234"/>
      <c r="D133" s="234"/>
      <c r="E133" s="234"/>
      <c r="F133" s="234"/>
      <c r="G133" s="234"/>
      <c r="H133" s="234"/>
      <c r="I133" s="234"/>
      <c r="J133" s="234"/>
      <c r="K133" s="234"/>
      <c r="L133" s="234"/>
      <c r="M133" s="234"/>
      <c r="N133" s="234"/>
      <c r="O133" s="234"/>
      <c r="P133" s="234"/>
    </row>
    <row r="134" spans="2:16" x14ac:dyDescent="0.25">
      <c r="B134" s="234"/>
      <c r="C134" s="234"/>
      <c r="D134" s="234"/>
      <c r="E134" s="234"/>
      <c r="F134" s="234"/>
      <c r="G134" s="234"/>
      <c r="H134" s="234"/>
      <c r="I134" s="234"/>
      <c r="J134" s="234"/>
      <c r="K134" s="234"/>
      <c r="L134" s="234"/>
      <c r="M134" s="234"/>
      <c r="N134" s="234"/>
      <c r="O134" s="234"/>
      <c r="P134" s="234"/>
    </row>
    <row r="135" spans="2:16" x14ac:dyDescent="0.25">
      <c r="B135" s="234"/>
      <c r="C135" s="234"/>
      <c r="D135" s="234"/>
      <c r="E135" s="234"/>
      <c r="F135" s="234"/>
      <c r="G135" s="234"/>
      <c r="H135" s="234"/>
      <c r="I135" s="234"/>
      <c r="J135" s="234"/>
      <c r="K135" s="234"/>
      <c r="L135" s="234"/>
      <c r="M135" s="234"/>
      <c r="N135" s="234"/>
      <c r="O135" s="234"/>
      <c r="P135" s="234"/>
    </row>
    <row r="136" spans="2:16" x14ac:dyDescent="0.25">
      <c r="B136" s="234"/>
      <c r="C136" s="234"/>
      <c r="D136" s="234"/>
      <c r="E136" s="234"/>
      <c r="F136" s="234"/>
      <c r="G136" s="234"/>
      <c r="H136" s="234"/>
      <c r="I136" s="234"/>
      <c r="J136" s="234"/>
      <c r="K136" s="234"/>
      <c r="L136" s="234"/>
      <c r="M136" s="234"/>
      <c r="N136" s="234"/>
      <c r="O136" s="234"/>
      <c r="P136" s="234"/>
    </row>
    <row r="137" spans="2:16" x14ac:dyDescent="0.25">
      <c r="B137" s="234"/>
      <c r="C137" s="234"/>
      <c r="D137" s="234"/>
      <c r="E137" s="234"/>
      <c r="F137" s="234"/>
      <c r="G137" s="234"/>
      <c r="H137" s="234"/>
      <c r="I137" s="234"/>
      <c r="J137" s="234"/>
      <c r="K137" s="234"/>
      <c r="L137" s="234"/>
      <c r="M137" s="234"/>
      <c r="N137" s="234"/>
      <c r="O137" s="234"/>
      <c r="P137" s="234"/>
    </row>
    <row r="138" spans="2:16" x14ac:dyDescent="0.25">
      <c r="B138" s="234"/>
      <c r="C138" s="234"/>
      <c r="D138" s="234"/>
      <c r="E138" s="234"/>
      <c r="F138" s="234"/>
      <c r="G138" s="234"/>
      <c r="H138" s="234"/>
      <c r="I138" s="234"/>
      <c r="J138" s="234"/>
      <c r="K138" s="234"/>
      <c r="L138" s="234"/>
      <c r="M138" s="234"/>
      <c r="N138" s="234"/>
      <c r="O138" s="234"/>
      <c r="P138" s="234"/>
    </row>
    <row r="139" spans="2:16" x14ac:dyDescent="0.25">
      <c r="B139" s="234"/>
      <c r="C139" s="234"/>
      <c r="D139" s="234"/>
      <c r="E139" s="234"/>
      <c r="F139" s="234"/>
      <c r="G139" s="234"/>
      <c r="H139" s="234"/>
      <c r="I139" s="234"/>
      <c r="J139" s="234"/>
      <c r="K139" s="234"/>
      <c r="L139" s="234"/>
      <c r="M139" s="234"/>
      <c r="N139" s="234"/>
      <c r="O139" s="234"/>
      <c r="P139" s="234"/>
    </row>
    <row r="140" spans="2:16" x14ac:dyDescent="0.25">
      <c r="B140" s="234"/>
      <c r="C140" s="234"/>
      <c r="D140" s="234"/>
      <c r="E140" s="234"/>
      <c r="F140" s="234"/>
      <c r="G140" s="234"/>
      <c r="H140" s="234"/>
      <c r="I140" s="234"/>
      <c r="J140" s="234"/>
      <c r="K140" s="234"/>
      <c r="L140" s="234"/>
      <c r="M140" s="234"/>
      <c r="N140" s="234"/>
      <c r="O140" s="234"/>
      <c r="P140" s="234"/>
    </row>
    <row r="141" spans="2:16" x14ac:dyDescent="0.25">
      <c r="B141" s="234"/>
      <c r="C141" s="234"/>
      <c r="D141" s="234"/>
      <c r="E141" s="234"/>
      <c r="F141" s="234"/>
      <c r="G141" s="234"/>
      <c r="H141" s="234"/>
      <c r="I141" s="234"/>
      <c r="J141" s="234"/>
      <c r="K141" s="234"/>
      <c r="L141" s="234"/>
      <c r="M141" s="234"/>
      <c r="N141" s="234"/>
      <c r="O141" s="234"/>
      <c r="P141" s="234"/>
    </row>
    <row r="142" spans="2:16" x14ac:dyDescent="0.25">
      <c r="B142" s="234"/>
      <c r="C142" s="234"/>
      <c r="D142" s="234"/>
      <c r="E142" s="234"/>
      <c r="F142" s="234"/>
      <c r="G142" s="234"/>
      <c r="H142" s="234"/>
      <c r="I142" s="234"/>
      <c r="J142" s="234"/>
      <c r="K142" s="234"/>
      <c r="L142" s="234"/>
      <c r="M142" s="234"/>
      <c r="N142" s="234"/>
      <c r="O142" s="234"/>
      <c r="P142" s="234"/>
    </row>
    <row r="143" spans="2:16" x14ac:dyDescent="0.25">
      <c r="B143" s="234"/>
      <c r="C143" s="234"/>
      <c r="D143" s="234"/>
      <c r="E143" s="234"/>
      <c r="F143" s="234"/>
      <c r="G143" s="234"/>
      <c r="H143" s="234"/>
      <c r="I143" s="234"/>
      <c r="J143" s="234"/>
      <c r="K143" s="234"/>
      <c r="L143" s="234"/>
      <c r="M143" s="234"/>
      <c r="N143" s="234"/>
      <c r="O143" s="234"/>
      <c r="P143" s="234"/>
    </row>
    <row r="144" spans="2:16" x14ac:dyDescent="0.25">
      <c r="B144" s="234"/>
      <c r="C144" s="234"/>
      <c r="D144" s="234"/>
      <c r="E144" s="234"/>
      <c r="F144" s="234"/>
      <c r="G144" s="234"/>
      <c r="H144" s="234"/>
      <c r="I144" s="234"/>
      <c r="J144" s="234"/>
      <c r="K144" s="234"/>
      <c r="L144" s="234"/>
      <c r="M144" s="234"/>
      <c r="N144" s="234"/>
      <c r="O144" s="234"/>
      <c r="P144" s="234"/>
    </row>
    <row r="145" spans="2:16" x14ac:dyDescent="0.25">
      <c r="B145" s="234"/>
      <c r="C145" s="234"/>
      <c r="D145" s="234"/>
      <c r="E145" s="234"/>
      <c r="F145" s="234"/>
      <c r="G145" s="234"/>
      <c r="H145" s="234"/>
      <c r="I145" s="234"/>
      <c r="J145" s="234"/>
      <c r="K145" s="234"/>
      <c r="L145" s="234"/>
      <c r="M145" s="234"/>
      <c r="N145" s="234"/>
      <c r="O145" s="234"/>
      <c r="P145" s="234"/>
    </row>
    <row r="146" spans="2:16" x14ac:dyDescent="0.25">
      <c r="B146" s="234"/>
      <c r="C146" s="234"/>
      <c r="D146" s="234"/>
      <c r="E146" s="234"/>
      <c r="F146" s="234"/>
      <c r="G146" s="234"/>
      <c r="H146" s="234"/>
      <c r="I146" s="234"/>
      <c r="J146" s="234"/>
      <c r="K146" s="234"/>
      <c r="L146" s="234"/>
      <c r="M146" s="234"/>
      <c r="N146" s="234"/>
      <c r="O146" s="234"/>
      <c r="P146" s="234"/>
    </row>
    <row r="147" spans="2:16" x14ac:dyDescent="0.25">
      <c r="B147" s="234"/>
      <c r="C147" s="234"/>
      <c r="D147" s="234"/>
      <c r="E147" s="234"/>
      <c r="F147" s="234"/>
      <c r="G147" s="234"/>
      <c r="H147" s="234"/>
      <c r="I147" s="234"/>
      <c r="J147" s="234"/>
      <c r="K147" s="234"/>
      <c r="L147" s="234"/>
      <c r="M147" s="234"/>
      <c r="N147" s="234"/>
      <c r="O147" s="234"/>
      <c r="P147" s="234"/>
    </row>
    <row r="148" spans="2:16" x14ac:dyDescent="0.25">
      <c r="B148" s="234"/>
      <c r="C148" s="234"/>
      <c r="D148" s="234"/>
      <c r="E148" s="234"/>
      <c r="F148" s="234"/>
      <c r="G148" s="234"/>
      <c r="H148" s="234"/>
      <c r="I148" s="234"/>
      <c r="J148" s="234"/>
      <c r="K148" s="234"/>
      <c r="L148" s="234"/>
      <c r="M148" s="234"/>
      <c r="N148" s="234"/>
      <c r="O148" s="234"/>
      <c r="P148" s="234"/>
    </row>
    <row r="149" spans="2:16" x14ac:dyDescent="0.25">
      <c r="B149" s="234"/>
      <c r="C149" s="234"/>
      <c r="D149" s="234"/>
      <c r="E149" s="234"/>
      <c r="F149" s="234"/>
      <c r="G149" s="234"/>
      <c r="H149" s="234"/>
      <c r="I149" s="234"/>
      <c r="J149" s="234"/>
      <c r="K149" s="234"/>
      <c r="L149" s="234"/>
      <c r="M149" s="234"/>
      <c r="N149" s="234"/>
      <c r="O149" s="234"/>
      <c r="P149" s="234"/>
    </row>
    <row r="150" spans="2:16" x14ac:dyDescent="0.25">
      <c r="B150" s="234"/>
      <c r="C150" s="234"/>
      <c r="D150" s="234"/>
      <c r="E150" s="234"/>
      <c r="F150" s="234"/>
      <c r="G150" s="234"/>
      <c r="H150" s="234"/>
      <c r="I150" s="234"/>
      <c r="J150" s="234"/>
      <c r="K150" s="234"/>
      <c r="L150" s="234"/>
      <c r="M150" s="234"/>
      <c r="N150" s="234"/>
      <c r="O150" s="234"/>
      <c r="P150" s="234"/>
    </row>
    <row r="151" spans="2:16" x14ac:dyDescent="0.25">
      <c r="B151" s="234"/>
      <c r="C151" s="234"/>
      <c r="D151" s="234"/>
      <c r="E151" s="234"/>
      <c r="F151" s="234"/>
      <c r="G151" s="234"/>
      <c r="H151" s="234"/>
      <c r="I151" s="234"/>
      <c r="J151" s="234"/>
      <c r="K151" s="234"/>
      <c r="L151" s="234"/>
      <c r="M151" s="234"/>
      <c r="N151" s="234"/>
      <c r="O151" s="234"/>
      <c r="P151" s="234"/>
    </row>
    <row r="152" spans="2:16" x14ac:dyDescent="0.25">
      <c r="B152" s="234"/>
      <c r="C152" s="234"/>
      <c r="D152" s="234"/>
      <c r="E152" s="234"/>
      <c r="F152" s="234"/>
      <c r="G152" s="234"/>
      <c r="H152" s="234"/>
      <c r="I152" s="234"/>
      <c r="J152" s="234"/>
      <c r="K152" s="234"/>
      <c r="L152" s="234"/>
      <c r="M152" s="234"/>
      <c r="N152" s="234"/>
      <c r="O152" s="234"/>
      <c r="P152" s="234"/>
    </row>
    <row r="153" spans="2:16" x14ac:dyDescent="0.25">
      <c r="B153" s="234"/>
      <c r="C153" s="234"/>
      <c r="D153" s="234"/>
      <c r="E153" s="234"/>
      <c r="F153" s="234"/>
      <c r="G153" s="234"/>
      <c r="H153" s="234"/>
      <c r="I153" s="234"/>
      <c r="J153" s="234"/>
      <c r="K153" s="234"/>
      <c r="L153" s="234"/>
      <c r="M153" s="234"/>
      <c r="N153" s="234"/>
      <c r="O153" s="234"/>
      <c r="P153" s="234"/>
    </row>
    <row r="154" spans="2:16" x14ac:dyDescent="0.25">
      <c r="B154" s="234"/>
      <c r="C154" s="234"/>
      <c r="D154" s="234"/>
      <c r="E154" s="234"/>
      <c r="F154" s="234"/>
      <c r="G154" s="234"/>
      <c r="H154" s="234"/>
      <c r="I154" s="234"/>
      <c r="J154" s="234"/>
      <c r="K154" s="234"/>
      <c r="L154" s="234"/>
      <c r="M154" s="234"/>
      <c r="N154" s="234"/>
      <c r="O154" s="234"/>
      <c r="P154" s="234"/>
    </row>
    <row r="155" spans="2:16" x14ac:dyDescent="0.25">
      <c r="B155" s="234"/>
      <c r="C155" s="234"/>
      <c r="D155" s="234"/>
      <c r="E155" s="234"/>
      <c r="F155" s="234"/>
      <c r="G155" s="234"/>
      <c r="H155" s="234"/>
      <c r="I155" s="234"/>
      <c r="J155" s="234"/>
      <c r="K155" s="234"/>
      <c r="L155" s="234"/>
      <c r="M155" s="234"/>
      <c r="N155" s="234"/>
      <c r="O155" s="234"/>
      <c r="P155" s="234"/>
    </row>
    <row r="156" spans="2:16" x14ac:dyDescent="0.25">
      <c r="B156" s="234"/>
      <c r="C156" s="234"/>
      <c r="D156" s="234"/>
      <c r="E156" s="234"/>
      <c r="F156" s="234"/>
      <c r="G156" s="234"/>
      <c r="H156" s="234"/>
      <c r="I156" s="234"/>
      <c r="J156" s="234"/>
      <c r="K156" s="234"/>
      <c r="L156" s="234"/>
      <c r="M156" s="234"/>
      <c r="N156" s="234"/>
      <c r="O156" s="234"/>
      <c r="P156" s="234"/>
    </row>
    <row r="157" spans="2:16" x14ac:dyDescent="0.25">
      <c r="B157" s="234"/>
      <c r="C157" s="234"/>
      <c r="D157" s="234"/>
      <c r="E157" s="234"/>
      <c r="F157" s="234"/>
      <c r="G157" s="234"/>
      <c r="H157" s="234"/>
      <c r="I157" s="234"/>
      <c r="J157" s="234"/>
      <c r="K157" s="234"/>
      <c r="L157" s="234"/>
      <c r="M157" s="234"/>
      <c r="N157" s="234"/>
      <c r="O157" s="234"/>
      <c r="P157" s="234"/>
    </row>
    <row r="158" spans="2:16" x14ac:dyDescent="0.25">
      <c r="B158" s="234"/>
      <c r="C158" s="234"/>
      <c r="D158" s="234"/>
      <c r="E158" s="234"/>
      <c r="F158" s="234"/>
      <c r="G158" s="234"/>
      <c r="H158" s="234"/>
      <c r="I158" s="234"/>
      <c r="J158" s="234"/>
      <c r="K158" s="234"/>
      <c r="L158" s="234"/>
      <c r="M158" s="234"/>
      <c r="N158" s="234"/>
      <c r="O158" s="234"/>
      <c r="P158" s="234"/>
    </row>
    <row r="159" spans="2:16" x14ac:dyDescent="0.25">
      <c r="B159" s="234"/>
      <c r="C159" s="234"/>
      <c r="D159" s="234"/>
      <c r="E159" s="234"/>
      <c r="F159" s="234"/>
      <c r="G159" s="234"/>
      <c r="H159" s="234"/>
      <c r="I159" s="234"/>
      <c r="J159" s="234"/>
      <c r="K159" s="234"/>
      <c r="L159" s="234"/>
      <c r="M159" s="234"/>
      <c r="N159" s="234"/>
      <c r="O159" s="234"/>
      <c r="P159" s="234"/>
    </row>
    <row r="160" spans="2:16" x14ac:dyDescent="0.25">
      <c r="B160" s="234"/>
      <c r="C160" s="234"/>
      <c r="D160" s="234"/>
      <c r="E160" s="234"/>
      <c r="F160" s="234"/>
      <c r="G160" s="234"/>
      <c r="H160" s="234"/>
      <c r="I160" s="234"/>
      <c r="J160" s="234"/>
      <c r="K160" s="234"/>
      <c r="L160" s="234"/>
      <c r="M160" s="234"/>
      <c r="N160" s="234"/>
      <c r="O160" s="234"/>
      <c r="P160" s="234"/>
    </row>
    <row r="161" spans="2:16" x14ac:dyDescent="0.25">
      <c r="B161" s="234"/>
      <c r="C161" s="234"/>
      <c r="D161" s="234"/>
      <c r="E161" s="234"/>
      <c r="F161" s="234"/>
      <c r="G161" s="234"/>
      <c r="H161" s="234"/>
      <c r="I161" s="234"/>
      <c r="J161" s="234"/>
      <c r="K161" s="234"/>
      <c r="L161" s="234"/>
      <c r="M161" s="234"/>
      <c r="N161" s="234"/>
      <c r="O161" s="234"/>
      <c r="P161" s="234"/>
    </row>
    <row r="162" spans="2:16" x14ac:dyDescent="0.25">
      <c r="B162" s="234"/>
      <c r="C162" s="234"/>
      <c r="D162" s="234"/>
      <c r="E162" s="234"/>
      <c r="F162" s="234"/>
      <c r="G162" s="234"/>
      <c r="H162" s="234"/>
      <c r="I162" s="234"/>
      <c r="J162" s="234"/>
      <c r="K162" s="234"/>
      <c r="L162" s="234"/>
      <c r="M162" s="234"/>
      <c r="N162" s="234"/>
      <c r="O162" s="234"/>
      <c r="P162" s="234"/>
    </row>
    <row r="163" spans="2:16" x14ac:dyDescent="0.25">
      <c r="B163" s="234"/>
      <c r="C163" s="234"/>
      <c r="D163" s="234"/>
      <c r="E163" s="234"/>
      <c r="F163" s="234"/>
      <c r="G163" s="234"/>
      <c r="H163" s="234"/>
      <c r="I163" s="234"/>
      <c r="J163" s="234"/>
      <c r="K163" s="234"/>
      <c r="L163" s="234"/>
      <c r="M163" s="234"/>
      <c r="N163" s="234"/>
      <c r="O163" s="234"/>
      <c r="P163" s="234"/>
    </row>
    <row r="164" spans="2:16" x14ac:dyDescent="0.25">
      <c r="B164" s="234"/>
      <c r="C164" s="234"/>
      <c r="D164" s="234"/>
      <c r="E164" s="234"/>
      <c r="F164" s="234"/>
      <c r="G164" s="234"/>
      <c r="H164" s="234"/>
      <c r="I164" s="234"/>
      <c r="J164" s="234"/>
      <c r="K164" s="234"/>
      <c r="L164" s="234"/>
      <c r="M164" s="234"/>
      <c r="N164" s="234"/>
      <c r="O164" s="234"/>
      <c r="P164" s="234"/>
    </row>
    <row r="165" spans="2:16" x14ac:dyDescent="0.25">
      <c r="B165" s="234"/>
      <c r="C165" s="234"/>
      <c r="D165" s="234"/>
      <c r="E165" s="234"/>
      <c r="F165" s="234"/>
      <c r="G165" s="234"/>
      <c r="H165" s="234"/>
      <c r="I165" s="234"/>
      <c r="J165" s="234"/>
      <c r="K165" s="234"/>
      <c r="L165" s="234"/>
      <c r="M165" s="234"/>
      <c r="N165" s="234"/>
      <c r="O165" s="234"/>
      <c r="P165" s="234"/>
    </row>
    <row r="166" spans="2:16" x14ac:dyDescent="0.25">
      <c r="B166" s="234"/>
      <c r="C166" s="234"/>
      <c r="D166" s="234"/>
      <c r="E166" s="234"/>
      <c r="F166" s="234"/>
      <c r="G166" s="234"/>
      <c r="H166" s="234"/>
      <c r="I166" s="234"/>
      <c r="J166" s="234"/>
      <c r="K166" s="234"/>
      <c r="L166" s="234"/>
      <c r="M166" s="234"/>
      <c r="N166" s="234"/>
      <c r="O166" s="234"/>
      <c r="P166" s="234"/>
    </row>
    <row r="167" spans="2:16" x14ac:dyDescent="0.25">
      <c r="B167" s="234"/>
      <c r="C167" s="234"/>
      <c r="D167" s="234"/>
      <c r="E167" s="234"/>
      <c r="F167" s="234"/>
      <c r="G167" s="234"/>
      <c r="H167" s="234"/>
      <c r="I167" s="234"/>
      <c r="J167" s="234"/>
      <c r="K167" s="234"/>
      <c r="L167" s="234"/>
      <c r="M167" s="234"/>
      <c r="N167" s="234"/>
      <c r="O167" s="234"/>
      <c r="P167" s="234"/>
    </row>
    <row r="168" spans="2:16" x14ac:dyDescent="0.25">
      <c r="B168" s="234"/>
      <c r="C168" s="234"/>
      <c r="D168" s="234"/>
      <c r="E168" s="234"/>
      <c r="F168" s="234"/>
      <c r="G168" s="234"/>
      <c r="H168" s="234"/>
      <c r="I168" s="234"/>
      <c r="J168" s="234"/>
      <c r="K168" s="234"/>
      <c r="L168" s="234"/>
      <c r="M168" s="234"/>
      <c r="N168" s="234"/>
      <c r="O168" s="234"/>
      <c r="P168" s="234"/>
    </row>
    <row r="169" spans="2:16" x14ac:dyDescent="0.25">
      <c r="B169" s="234"/>
      <c r="C169" s="234"/>
      <c r="D169" s="234"/>
      <c r="E169" s="234"/>
      <c r="F169" s="234"/>
      <c r="G169" s="234"/>
      <c r="H169" s="234"/>
      <c r="I169" s="234"/>
      <c r="J169" s="234"/>
      <c r="K169" s="234"/>
      <c r="L169" s="234"/>
      <c r="M169" s="234"/>
      <c r="N169" s="234"/>
      <c r="O169" s="234"/>
      <c r="P169" s="234"/>
    </row>
    <row r="170" spans="2:16" x14ac:dyDescent="0.25">
      <c r="B170" s="234"/>
      <c r="C170" s="234"/>
      <c r="D170" s="234"/>
      <c r="E170" s="234"/>
      <c r="F170" s="234"/>
      <c r="G170" s="234"/>
      <c r="H170" s="234"/>
      <c r="I170" s="234"/>
      <c r="J170" s="234"/>
      <c r="K170" s="234"/>
      <c r="L170" s="234"/>
      <c r="M170" s="234"/>
      <c r="N170" s="234"/>
      <c r="O170" s="234"/>
      <c r="P170" s="234"/>
    </row>
    <row r="171" spans="2:16" x14ac:dyDescent="0.25">
      <c r="B171" s="234"/>
      <c r="C171" s="234"/>
      <c r="D171" s="234"/>
      <c r="E171" s="234"/>
      <c r="F171" s="234"/>
      <c r="G171" s="234"/>
      <c r="H171" s="234"/>
      <c r="I171" s="234"/>
      <c r="J171" s="234"/>
      <c r="K171" s="234"/>
      <c r="L171" s="234"/>
      <c r="M171" s="234"/>
      <c r="N171" s="234"/>
      <c r="O171" s="234"/>
      <c r="P171" s="234"/>
    </row>
    <row r="172" spans="2:16" x14ac:dyDescent="0.25">
      <c r="B172" s="234"/>
      <c r="C172" s="234"/>
      <c r="D172" s="234"/>
      <c r="E172" s="234"/>
      <c r="F172" s="234"/>
      <c r="G172" s="234"/>
      <c r="H172" s="234"/>
      <c r="I172" s="234"/>
      <c r="J172" s="234"/>
      <c r="K172" s="234"/>
      <c r="L172" s="234"/>
      <c r="M172" s="234"/>
      <c r="N172" s="234"/>
      <c r="O172" s="234"/>
      <c r="P172" s="234"/>
    </row>
    <row r="173" spans="2:16" x14ac:dyDescent="0.25">
      <c r="B173" s="234"/>
      <c r="C173" s="234"/>
      <c r="D173" s="234"/>
      <c r="E173" s="234"/>
      <c r="F173" s="234"/>
      <c r="G173" s="234"/>
      <c r="H173" s="234"/>
      <c r="I173" s="234"/>
      <c r="J173" s="234"/>
      <c r="K173" s="234"/>
      <c r="L173" s="234"/>
      <c r="M173" s="234"/>
      <c r="N173" s="234"/>
      <c r="O173" s="234"/>
      <c r="P173" s="234"/>
    </row>
    <row r="174" spans="2:16" x14ac:dyDescent="0.25">
      <c r="B174" s="234"/>
      <c r="C174" s="234"/>
      <c r="D174" s="234"/>
      <c r="E174" s="234"/>
      <c r="F174" s="234"/>
      <c r="G174" s="234"/>
      <c r="H174" s="234"/>
      <c r="I174" s="234"/>
      <c r="J174" s="234"/>
      <c r="K174" s="234"/>
      <c r="L174" s="234"/>
      <c r="M174" s="234"/>
      <c r="N174" s="234"/>
      <c r="O174" s="234"/>
      <c r="P174" s="234"/>
    </row>
    <row r="175" spans="2:16" x14ac:dyDescent="0.25">
      <c r="B175" s="234"/>
      <c r="C175" s="234"/>
      <c r="D175" s="234"/>
      <c r="E175" s="234"/>
      <c r="F175" s="234"/>
      <c r="G175" s="234"/>
      <c r="H175" s="234"/>
      <c r="I175" s="234"/>
      <c r="J175" s="234"/>
      <c r="K175" s="234"/>
      <c r="L175" s="234"/>
      <c r="M175" s="234"/>
      <c r="N175" s="234"/>
      <c r="O175" s="234"/>
      <c r="P175" s="234"/>
    </row>
    <row r="176" spans="2:16" x14ac:dyDescent="0.25">
      <c r="B176" s="234"/>
      <c r="C176" s="234"/>
      <c r="D176" s="234"/>
      <c r="E176" s="234"/>
      <c r="F176" s="234"/>
      <c r="G176" s="234"/>
      <c r="H176" s="234"/>
      <c r="I176" s="234"/>
      <c r="J176" s="234"/>
      <c r="K176" s="234"/>
      <c r="L176" s="234"/>
      <c r="M176" s="234"/>
      <c r="N176" s="234"/>
      <c r="O176" s="234"/>
      <c r="P176" s="234"/>
    </row>
    <row r="177" spans="2:16" x14ac:dyDescent="0.25">
      <c r="B177" s="234"/>
      <c r="C177" s="234"/>
      <c r="D177" s="234"/>
      <c r="E177" s="234"/>
      <c r="F177" s="234"/>
      <c r="G177" s="234"/>
      <c r="H177" s="234"/>
      <c r="I177" s="234"/>
      <c r="J177" s="234"/>
      <c r="K177" s="234"/>
      <c r="L177" s="234"/>
      <c r="M177" s="234"/>
      <c r="N177" s="234"/>
      <c r="O177" s="234"/>
      <c r="P177" s="234"/>
    </row>
    <row r="178" spans="2:16" x14ac:dyDescent="0.25">
      <c r="B178" s="234"/>
      <c r="C178" s="234"/>
      <c r="D178" s="234"/>
      <c r="E178" s="234"/>
      <c r="F178" s="234"/>
      <c r="G178" s="234"/>
      <c r="H178" s="234"/>
      <c r="I178" s="234"/>
      <c r="J178" s="234"/>
      <c r="K178" s="234"/>
      <c r="L178" s="234"/>
      <c r="M178" s="234"/>
      <c r="N178" s="234"/>
      <c r="O178" s="234"/>
      <c r="P178" s="234"/>
    </row>
    <row r="179" spans="2:16" x14ac:dyDescent="0.25">
      <c r="B179" s="234"/>
      <c r="C179" s="234"/>
      <c r="D179" s="234"/>
      <c r="E179" s="234"/>
      <c r="F179" s="234"/>
      <c r="G179" s="234"/>
      <c r="H179" s="234"/>
      <c r="I179" s="234"/>
      <c r="J179" s="234"/>
      <c r="K179" s="234"/>
      <c r="L179" s="234"/>
      <c r="M179" s="234"/>
      <c r="N179" s="234"/>
      <c r="O179" s="234"/>
      <c r="P179" s="234"/>
    </row>
    <row r="180" spans="2:16" x14ac:dyDescent="0.25">
      <c r="B180" s="234"/>
      <c r="C180" s="234"/>
      <c r="D180" s="234"/>
      <c r="E180" s="234"/>
      <c r="F180" s="234"/>
      <c r="G180" s="234"/>
      <c r="H180" s="234"/>
      <c r="I180" s="234"/>
      <c r="J180" s="234"/>
      <c r="K180" s="234"/>
      <c r="L180" s="234"/>
      <c r="M180" s="234"/>
      <c r="N180" s="234"/>
      <c r="O180" s="234"/>
      <c r="P180" s="234"/>
    </row>
    <row r="181" spans="2:16" x14ac:dyDescent="0.25">
      <c r="B181" s="234"/>
      <c r="C181" s="234"/>
      <c r="D181" s="234"/>
      <c r="E181" s="234"/>
      <c r="F181" s="234"/>
      <c r="G181" s="234"/>
      <c r="H181" s="234"/>
      <c r="I181" s="234"/>
      <c r="J181" s="234"/>
      <c r="K181" s="234"/>
      <c r="L181" s="234"/>
      <c r="M181" s="234"/>
      <c r="N181" s="234"/>
      <c r="O181" s="234"/>
      <c r="P181" s="234"/>
    </row>
    <row r="182" spans="2:16" x14ac:dyDescent="0.25">
      <c r="B182" s="234"/>
      <c r="C182" s="234"/>
      <c r="D182" s="234"/>
      <c r="E182" s="234"/>
      <c r="F182" s="234"/>
      <c r="G182" s="234"/>
      <c r="H182" s="234"/>
      <c r="I182" s="234"/>
      <c r="J182" s="234"/>
      <c r="K182" s="234"/>
      <c r="L182" s="234"/>
      <c r="M182" s="234"/>
      <c r="N182" s="234"/>
      <c r="O182" s="234"/>
      <c r="P182" s="234"/>
    </row>
    <row r="183" spans="2:16" x14ac:dyDescent="0.25">
      <c r="B183" s="234"/>
      <c r="C183" s="234"/>
      <c r="D183" s="234"/>
      <c r="E183" s="234"/>
      <c r="F183" s="234"/>
      <c r="G183" s="234"/>
      <c r="H183" s="234"/>
      <c r="I183" s="234"/>
      <c r="J183" s="234"/>
      <c r="K183" s="234"/>
      <c r="L183" s="234"/>
      <c r="M183" s="234"/>
      <c r="N183" s="234"/>
      <c r="O183" s="234"/>
      <c r="P183" s="234"/>
    </row>
    <row r="184" spans="2:16" x14ac:dyDescent="0.25">
      <c r="B184" s="234"/>
      <c r="C184" s="234"/>
      <c r="D184" s="234"/>
      <c r="E184" s="234"/>
      <c r="F184" s="234"/>
      <c r="G184" s="234"/>
      <c r="H184" s="234"/>
      <c r="I184" s="234"/>
      <c r="J184" s="234"/>
      <c r="K184" s="234"/>
      <c r="L184" s="234"/>
      <c r="M184" s="234"/>
      <c r="N184" s="234"/>
      <c r="O184" s="234"/>
      <c r="P184" s="234"/>
    </row>
    <row r="185" spans="2:16" x14ac:dyDescent="0.25">
      <c r="B185" s="234"/>
      <c r="C185" s="234"/>
      <c r="D185" s="234"/>
      <c r="E185" s="234"/>
      <c r="F185" s="234"/>
      <c r="G185" s="234"/>
      <c r="H185" s="234"/>
      <c r="I185" s="234"/>
      <c r="J185" s="234"/>
      <c r="K185" s="234"/>
      <c r="L185" s="234"/>
      <c r="M185" s="234"/>
      <c r="N185" s="234"/>
      <c r="O185" s="234"/>
      <c r="P185" s="234"/>
    </row>
    <row r="186" spans="2:16" x14ac:dyDescent="0.25">
      <c r="B186" s="234"/>
      <c r="C186" s="234"/>
      <c r="D186" s="234"/>
      <c r="E186" s="234"/>
      <c r="F186" s="234"/>
      <c r="G186" s="234"/>
      <c r="H186" s="234"/>
      <c r="I186" s="234"/>
      <c r="J186" s="234"/>
      <c r="K186" s="234"/>
      <c r="L186" s="234"/>
      <c r="M186" s="234"/>
      <c r="N186" s="234"/>
      <c r="O186" s="234"/>
      <c r="P186" s="234"/>
    </row>
    <row r="187" spans="2:16" x14ac:dyDescent="0.25">
      <c r="B187" s="234"/>
      <c r="C187" s="234"/>
      <c r="D187" s="234"/>
      <c r="E187" s="234"/>
      <c r="F187" s="234"/>
      <c r="G187" s="234"/>
      <c r="H187" s="234"/>
      <c r="I187" s="234"/>
      <c r="J187" s="234"/>
      <c r="K187" s="234"/>
      <c r="L187" s="234"/>
      <c r="M187" s="234"/>
      <c r="N187" s="234"/>
      <c r="O187" s="234"/>
      <c r="P187" s="234"/>
    </row>
    <row r="188" spans="2:16" x14ac:dyDescent="0.25">
      <c r="B188" s="234"/>
      <c r="C188" s="234"/>
      <c r="D188" s="234"/>
      <c r="E188" s="234"/>
      <c r="F188" s="234"/>
      <c r="G188" s="234"/>
      <c r="H188" s="234"/>
      <c r="I188" s="234"/>
      <c r="J188" s="234"/>
      <c r="K188" s="234"/>
      <c r="L188" s="234"/>
      <c r="M188" s="234"/>
      <c r="N188" s="234"/>
      <c r="O188" s="234"/>
      <c r="P188" s="234"/>
    </row>
    <row r="189" spans="2:16" x14ac:dyDescent="0.25">
      <c r="B189" s="234"/>
      <c r="C189" s="234"/>
      <c r="D189" s="234"/>
      <c r="E189" s="234"/>
      <c r="F189" s="234"/>
      <c r="G189" s="234"/>
      <c r="H189" s="234"/>
      <c r="I189" s="234"/>
      <c r="J189" s="234"/>
      <c r="K189" s="234"/>
      <c r="L189" s="234"/>
      <c r="M189" s="234"/>
      <c r="N189" s="234"/>
      <c r="O189" s="234"/>
      <c r="P189" s="234"/>
    </row>
    <row r="190" spans="2:16" x14ac:dyDescent="0.25">
      <c r="B190" s="234"/>
      <c r="C190" s="234"/>
      <c r="D190" s="234"/>
      <c r="E190" s="234"/>
      <c r="F190" s="234"/>
      <c r="G190" s="234"/>
      <c r="H190" s="234"/>
      <c r="I190" s="234"/>
      <c r="J190" s="234"/>
      <c r="K190" s="234"/>
      <c r="L190" s="234"/>
      <c r="M190" s="234"/>
      <c r="N190" s="234"/>
      <c r="O190" s="234"/>
      <c r="P190" s="234"/>
    </row>
    <row r="191" spans="2:16" x14ac:dyDescent="0.25">
      <c r="B191" s="234"/>
      <c r="C191" s="234"/>
      <c r="D191" s="234"/>
      <c r="E191" s="234"/>
      <c r="F191" s="234"/>
      <c r="G191" s="234"/>
      <c r="H191" s="234"/>
      <c r="I191" s="234"/>
      <c r="J191" s="234"/>
      <c r="K191" s="234"/>
      <c r="L191" s="234"/>
      <c r="M191" s="234"/>
      <c r="N191" s="234"/>
      <c r="O191" s="234"/>
      <c r="P191" s="234"/>
    </row>
    <row r="192" spans="2:16" x14ac:dyDescent="0.25">
      <c r="B192" s="234"/>
      <c r="C192" s="234"/>
      <c r="D192" s="234"/>
      <c r="E192" s="234"/>
      <c r="F192" s="234"/>
      <c r="G192" s="234"/>
      <c r="H192" s="234"/>
      <c r="I192" s="234"/>
      <c r="J192" s="234"/>
      <c r="K192" s="234"/>
      <c r="L192" s="234"/>
      <c r="M192" s="234"/>
      <c r="N192" s="234"/>
      <c r="O192" s="234"/>
      <c r="P192" s="234"/>
    </row>
    <row r="193" spans="2:16" x14ac:dyDescent="0.25">
      <c r="B193" s="234"/>
      <c r="C193" s="234"/>
      <c r="D193" s="234"/>
      <c r="E193" s="234"/>
      <c r="F193" s="234"/>
      <c r="G193" s="234"/>
      <c r="H193" s="234"/>
      <c r="I193" s="234"/>
      <c r="J193" s="234"/>
      <c r="K193" s="234"/>
      <c r="L193" s="234"/>
      <c r="M193" s="234"/>
      <c r="N193" s="234"/>
      <c r="O193" s="234"/>
      <c r="P193" s="234"/>
    </row>
    <row r="194" spans="2:16" x14ac:dyDescent="0.25">
      <c r="B194" s="234"/>
      <c r="C194" s="234"/>
      <c r="D194" s="234"/>
      <c r="E194" s="234"/>
      <c r="F194" s="234"/>
      <c r="G194" s="234"/>
      <c r="H194" s="234"/>
      <c r="I194" s="234"/>
      <c r="J194" s="234"/>
      <c r="K194" s="234"/>
      <c r="L194" s="234"/>
      <c r="M194" s="234"/>
      <c r="N194" s="234"/>
      <c r="O194" s="234"/>
      <c r="P194" s="234"/>
    </row>
    <row r="195" spans="2:16" x14ac:dyDescent="0.25">
      <c r="B195" s="234"/>
      <c r="C195" s="234"/>
      <c r="D195" s="234"/>
      <c r="E195" s="234"/>
      <c r="F195" s="234"/>
      <c r="G195" s="234"/>
      <c r="H195" s="234"/>
      <c r="I195" s="234"/>
      <c r="J195" s="234"/>
      <c r="K195" s="234"/>
      <c r="L195" s="234"/>
      <c r="M195" s="234"/>
      <c r="N195" s="234"/>
      <c r="O195" s="234"/>
      <c r="P195" s="234"/>
    </row>
    <row r="196" spans="2:16" x14ac:dyDescent="0.25">
      <c r="B196" s="234"/>
      <c r="C196" s="234"/>
      <c r="D196" s="234"/>
      <c r="E196" s="234"/>
      <c r="F196" s="234"/>
      <c r="G196" s="234"/>
      <c r="H196" s="234"/>
      <c r="I196" s="234"/>
      <c r="J196" s="234"/>
      <c r="K196" s="234"/>
      <c r="L196" s="234"/>
      <c r="M196" s="234"/>
      <c r="N196" s="234"/>
      <c r="O196" s="234"/>
      <c r="P196" s="234"/>
    </row>
    <row r="197" spans="2:16" x14ac:dyDescent="0.25">
      <c r="B197" s="234"/>
      <c r="C197" s="234"/>
      <c r="D197" s="234"/>
      <c r="E197" s="234"/>
      <c r="F197" s="234"/>
      <c r="G197" s="234"/>
      <c r="H197" s="234"/>
      <c r="I197" s="234"/>
      <c r="J197" s="234"/>
      <c r="K197" s="234"/>
      <c r="L197" s="234"/>
      <c r="M197" s="234"/>
      <c r="N197" s="234"/>
      <c r="O197" s="234"/>
      <c r="P197" s="234"/>
    </row>
    <row r="198" spans="2:16" x14ac:dyDescent="0.25">
      <c r="B198" s="234"/>
      <c r="C198" s="234"/>
      <c r="D198" s="234"/>
      <c r="E198" s="234"/>
      <c r="F198" s="234"/>
      <c r="G198" s="234"/>
      <c r="H198" s="234"/>
      <c r="I198" s="234"/>
      <c r="J198" s="234"/>
      <c r="K198" s="234"/>
      <c r="L198" s="234"/>
      <c r="M198" s="234"/>
      <c r="N198" s="234"/>
      <c r="O198" s="234"/>
      <c r="P198" s="234"/>
    </row>
    <row r="199" spans="2:16" x14ac:dyDescent="0.25">
      <c r="B199" s="234"/>
      <c r="C199" s="234"/>
      <c r="D199" s="234"/>
      <c r="E199" s="234"/>
      <c r="F199" s="234"/>
      <c r="G199" s="234"/>
      <c r="H199" s="234"/>
      <c r="I199" s="234"/>
      <c r="J199" s="234"/>
      <c r="K199" s="234"/>
      <c r="L199" s="234"/>
      <c r="M199" s="234"/>
      <c r="N199" s="234"/>
      <c r="O199" s="234"/>
      <c r="P199" s="234"/>
    </row>
    <row r="200" spans="2:16" x14ac:dyDescent="0.25">
      <c r="B200" s="234"/>
      <c r="C200" s="234"/>
      <c r="D200" s="234"/>
      <c r="E200" s="234"/>
      <c r="F200" s="234"/>
      <c r="G200" s="234"/>
      <c r="H200" s="234"/>
      <c r="I200" s="234"/>
      <c r="J200" s="234"/>
      <c r="K200" s="234"/>
      <c r="L200" s="234"/>
      <c r="M200" s="234"/>
      <c r="N200" s="234"/>
      <c r="O200" s="234"/>
      <c r="P200" s="234"/>
    </row>
    <row r="201" spans="2:16" x14ac:dyDescent="0.25">
      <c r="B201" s="234"/>
      <c r="C201" s="234"/>
      <c r="D201" s="234"/>
      <c r="E201" s="234"/>
      <c r="F201" s="234"/>
      <c r="G201" s="234"/>
      <c r="H201" s="234"/>
      <c r="I201" s="234"/>
      <c r="J201" s="234"/>
      <c r="K201" s="234"/>
      <c r="L201" s="234"/>
      <c r="M201" s="234"/>
      <c r="N201" s="234"/>
      <c r="O201" s="234"/>
      <c r="P201" s="234"/>
    </row>
    <row r="202" spans="2:16" x14ac:dyDescent="0.25">
      <c r="B202" s="234"/>
      <c r="C202" s="234"/>
      <c r="D202" s="234"/>
      <c r="E202" s="234"/>
      <c r="F202" s="234"/>
      <c r="G202" s="234"/>
      <c r="H202" s="234"/>
      <c r="I202" s="234"/>
      <c r="J202" s="234"/>
      <c r="K202" s="234"/>
      <c r="L202" s="234"/>
      <c r="M202" s="234"/>
      <c r="N202" s="234"/>
      <c r="O202" s="234"/>
      <c r="P202" s="234"/>
    </row>
    <row r="203" spans="2:16" x14ac:dyDescent="0.25">
      <c r="B203" s="234"/>
      <c r="C203" s="234"/>
      <c r="D203" s="234"/>
      <c r="E203" s="234"/>
      <c r="F203" s="234"/>
      <c r="G203" s="234"/>
      <c r="H203" s="234"/>
      <c r="I203" s="234"/>
      <c r="J203" s="234"/>
      <c r="K203" s="234"/>
      <c r="L203" s="234"/>
      <c r="M203" s="234"/>
      <c r="N203" s="234"/>
      <c r="O203" s="234"/>
      <c r="P203" s="234"/>
    </row>
    <row r="204" spans="2:16" x14ac:dyDescent="0.25">
      <c r="B204" s="234"/>
      <c r="C204" s="234"/>
      <c r="D204" s="234"/>
      <c r="E204" s="234"/>
      <c r="F204" s="234"/>
      <c r="G204" s="234"/>
      <c r="H204" s="234"/>
      <c r="I204" s="234"/>
      <c r="J204" s="234"/>
      <c r="K204" s="234"/>
      <c r="L204" s="234"/>
      <c r="M204" s="234"/>
      <c r="N204" s="234"/>
      <c r="O204" s="234"/>
      <c r="P204" s="234"/>
    </row>
    <row r="205" spans="2:16" x14ac:dyDescent="0.25">
      <c r="B205" s="234"/>
      <c r="C205" s="234"/>
      <c r="D205" s="234"/>
      <c r="E205" s="234"/>
      <c r="F205" s="234"/>
      <c r="G205" s="234"/>
      <c r="H205" s="234"/>
      <c r="I205" s="234"/>
      <c r="J205" s="234"/>
      <c r="K205" s="234"/>
      <c r="L205" s="234"/>
      <c r="M205" s="234"/>
      <c r="N205" s="234"/>
      <c r="O205" s="234"/>
      <c r="P205" s="234"/>
    </row>
    <row r="206" spans="2:16" x14ac:dyDescent="0.25">
      <c r="B206" s="234"/>
      <c r="C206" s="234"/>
      <c r="D206" s="234"/>
      <c r="E206" s="234"/>
      <c r="F206" s="234"/>
      <c r="G206" s="234"/>
      <c r="H206" s="234"/>
      <c r="I206" s="234"/>
      <c r="J206" s="234"/>
      <c r="K206" s="234"/>
      <c r="L206" s="234"/>
      <c r="M206" s="234"/>
      <c r="N206" s="234"/>
      <c r="O206" s="234"/>
      <c r="P206" s="234"/>
    </row>
    <row r="207" spans="2:16" x14ac:dyDescent="0.25">
      <c r="B207" s="234"/>
      <c r="C207" s="234"/>
      <c r="D207" s="234"/>
      <c r="E207" s="234"/>
      <c r="F207" s="234"/>
      <c r="G207" s="234"/>
      <c r="H207" s="234"/>
      <c r="I207" s="234"/>
      <c r="J207" s="234"/>
      <c r="K207" s="234"/>
      <c r="L207" s="234"/>
      <c r="M207" s="234"/>
      <c r="N207" s="234"/>
      <c r="O207" s="234"/>
      <c r="P207" s="234"/>
    </row>
    <row r="208" spans="2:16" x14ac:dyDescent="0.25">
      <c r="B208" s="234"/>
      <c r="C208" s="234"/>
      <c r="D208" s="234"/>
      <c r="E208" s="234"/>
      <c r="F208" s="234"/>
      <c r="G208" s="234"/>
      <c r="H208" s="234"/>
      <c r="I208" s="234"/>
      <c r="J208" s="234"/>
      <c r="K208" s="234"/>
      <c r="L208" s="234"/>
      <c r="M208" s="234"/>
      <c r="N208" s="234"/>
      <c r="O208" s="234"/>
      <c r="P208" s="234"/>
    </row>
    <row r="209" spans="2:16" x14ac:dyDescent="0.25">
      <c r="B209" s="234"/>
      <c r="C209" s="234"/>
      <c r="D209" s="234"/>
      <c r="E209" s="234"/>
      <c r="F209" s="234"/>
      <c r="G209" s="234"/>
      <c r="H209" s="234"/>
      <c r="I209" s="234"/>
      <c r="J209" s="234"/>
      <c r="K209" s="234"/>
      <c r="L209" s="234"/>
      <c r="M209" s="234"/>
      <c r="N209" s="234"/>
      <c r="O209" s="234"/>
      <c r="P209" s="234"/>
    </row>
    <row r="210" spans="2:16" x14ac:dyDescent="0.25">
      <c r="B210" s="234"/>
      <c r="C210" s="234"/>
      <c r="D210" s="234"/>
      <c r="E210" s="234"/>
      <c r="F210" s="234"/>
      <c r="G210" s="234"/>
      <c r="H210" s="234"/>
      <c r="I210" s="234"/>
      <c r="J210" s="234"/>
      <c r="K210" s="234"/>
      <c r="L210" s="234"/>
      <c r="M210" s="234"/>
      <c r="N210" s="234"/>
      <c r="O210" s="234"/>
      <c r="P210" s="234"/>
    </row>
    <row r="211" spans="2:16" x14ac:dyDescent="0.25">
      <c r="B211" s="234"/>
      <c r="C211" s="234"/>
      <c r="D211" s="234"/>
      <c r="E211" s="234"/>
      <c r="F211" s="234"/>
      <c r="G211" s="234"/>
      <c r="H211" s="234"/>
      <c r="I211" s="234"/>
      <c r="J211" s="234"/>
      <c r="K211" s="234"/>
      <c r="L211" s="234"/>
      <c r="M211" s="234"/>
      <c r="N211" s="234"/>
      <c r="O211" s="234"/>
      <c r="P211" s="234"/>
    </row>
    <row r="212" spans="2:16" x14ac:dyDescent="0.25">
      <c r="B212" s="234"/>
      <c r="C212" s="234"/>
      <c r="D212" s="234"/>
      <c r="E212" s="234"/>
      <c r="F212" s="234"/>
      <c r="G212" s="234"/>
      <c r="H212" s="234"/>
      <c r="I212" s="234"/>
      <c r="J212" s="234"/>
      <c r="K212" s="234"/>
      <c r="L212" s="234"/>
      <c r="M212" s="234"/>
      <c r="N212" s="234"/>
      <c r="O212" s="234"/>
      <c r="P212" s="234"/>
    </row>
    <row r="213" spans="2:16" x14ac:dyDescent="0.25">
      <c r="B213" s="234"/>
      <c r="C213" s="234"/>
      <c r="D213" s="234"/>
      <c r="E213" s="234"/>
      <c r="F213" s="234"/>
      <c r="G213" s="234"/>
      <c r="H213" s="234"/>
      <c r="I213" s="234"/>
      <c r="J213" s="234"/>
      <c r="K213" s="234"/>
      <c r="L213" s="234"/>
      <c r="M213" s="234"/>
      <c r="N213" s="234"/>
      <c r="O213" s="234"/>
      <c r="P213" s="234"/>
    </row>
    <row r="214" spans="2:16" x14ac:dyDescent="0.25">
      <c r="B214" s="234"/>
      <c r="C214" s="234"/>
      <c r="D214" s="234"/>
      <c r="E214" s="234"/>
      <c r="F214" s="234"/>
      <c r="G214" s="234"/>
      <c r="H214" s="234"/>
      <c r="I214" s="234"/>
      <c r="J214" s="234"/>
      <c r="K214" s="234"/>
      <c r="L214" s="234"/>
      <c r="M214" s="234"/>
      <c r="N214" s="234"/>
      <c r="O214" s="234"/>
      <c r="P214" s="234"/>
    </row>
    <row r="215" spans="2:16" x14ac:dyDescent="0.25">
      <c r="B215" s="234"/>
      <c r="C215" s="234"/>
      <c r="D215" s="234"/>
      <c r="E215" s="234"/>
      <c r="F215" s="234"/>
      <c r="G215" s="234"/>
      <c r="H215" s="234"/>
      <c r="I215" s="234"/>
      <c r="J215" s="234"/>
      <c r="K215" s="234"/>
      <c r="L215" s="234"/>
      <c r="M215" s="234"/>
      <c r="N215" s="234"/>
      <c r="O215" s="234"/>
      <c r="P215" s="234"/>
    </row>
    <row r="216" spans="2:16" x14ac:dyDescent="0.25">
      <c r="B216" s="234"/>
      <c r="C216" s="234"/>
      <c r="D216" s="234"/>
      <c r="E216" s="234"/>
      <c r="F216" s="234"/>
      <c r="G216" s="234"/>
      <c r="H216" s="234"/>
      <c r="I216" s="234"/>
      <c r="J216" s="234"/>
      <c r="K216" s="234"/>
      <c r="L216" s="234"/>
      <c r="M216" s="234"/>
      <c r="N216" s="234"/>
      <c r="O216" s="234"/>
      <c r="P216" s="234"/>
    </row>
    <row r="217" spans="2:16" x14ac:dyDescent="0.25">
      <c r="B217" s="234"/>
      <c r="C217" s="234"/>
      <c r="D217" s="234"/>
      <c r="E217" s="234"/>
      <c r="F217" s="234"/>
      <c r="G217" s="234"/>
      <c r="H217" s="234"/>
      <c r="I217" s="234"/>
      <c r="J217" s="234"/>
      <c r="K217" s="234"/>
      <c r="L217" s="234"/>
      <c r="M217" s="234"/>
      <c r="N217" s="234"/>
      <c r="O217" s="234"/>
      <c r="P217" s="234"/>
    </row>
    <row r="218" spans="2:16" x14ac:dyDescent="0.25">
      <c r="B218" s="234"/>
      <c r="C218" s="234"/>
      <c r="D218" s="234"/>
      <c r="E218" s="234"/>
      <c r="F218" s="234"/>
      <c r="G218" s="234"/>
      <c r="H218" s="234"/>
      <c r="I218" s="234"/>
      <c r="J218" s="234"/>
      <c r="K218" s="234"/>
      <c r="L218" s="234"/>
      <c r="M218" s="234"/>
      <c r="N218" s="234"/>
      <c r="O218" s="234"/>
      <c r="P218" s="234"/>
    </row>
    <row r="219" spans="2:16" x14ac:dyDescent="0.25">
      <c r="B219" s="234"/>
      <c r="C219" s="234"/>
      <c r="D219" s="234"/>
      <c r="E219" s="234"/>
      <c r="F219" s="234"/>
      <c r="G219" s="234"/>
      <c r="H219" s="234"/>
      <c r="I219" s="234"/>
      <c r="J219" s="234"/>
      <c r="K219" s="234"/>
      <c r="L219" s="234"/>
      <c r="M219" s="234"/>
      <c r="N219" s="234"/>
      <c r="O219" s="234"/>
      <c r="P219" s="234"/>
    </row>
    <row r="220" spans="2:16" x14ac:dyDescent="0.25">
      <c r="B220" s="234"/>
      <c r="C220" s="234"/>
      <c r="D220" s="234"/>
      <c r="E220" s="234"/>
      <c r="F220" s="234"/>
      <c r="G220" s="234"/>
      <c r="H220" s="234"/>
      <c r="I220" s="234"/>
      <c r="J220" s="234"/>
      <c r="K220" s="234"/>
      <c r="L220" s="234"/>
      <c r="M220" s="234"/>
      <c r="N220" s="234"/>
      <c r="O220" s="234"/>
      <c r="P220" s="234"/>
    </row>
    <row r="221" spans="2:16" x14ac:dyDescent="0.25">
      <c r="B221" s="234"/>
      <c r="C221" s="234"/>
      <c r="D221" s="234"/>
      <c r="E221" s="234"/>
      <c r="F221" s="234"/>
      <c r="G221" s="234"/>
      <c r="H221" s="234"/>
      <c r="I221" s="234"/>
      <c r="J221" s="234"/>
      <c r="K221" s="234"/>
      <c r="L221" s="234"/>
      <c r="M221" s="234"/>
      <c r="N221" s="234"/>
      <c r="O221" s="234"/>
      <c r="P221" s="234"/>
    </row>
    <row r="222" spans="2:16" x14ac:dyDescent="0.25">
      <c r="B222" s="234"/>
      <c r="C222" s="234"/>
      <c r="D222" s="234"/>
      <c r="E222" s="234"/>
      <c r="F222" s="234"/>
      <c r="G222" s="234"/>
      <c r="H222" s="234"/>
      <c r="I222" s="234"/>
      <c r="J222" s="234"/>
      <c r="K222" s="234"/>
      <c r="L222" s="234"/>
      <c r="M222" s="234"/>
      <c r="N222" s="234"/>
      <c r="O222" s="234"/>
      <c r="P222" s="234"/>
    </row>
    <row r="223" spans="2:16" x14ac:dyDescent="0.25">
      <c r="B223" s="234"/>
      <c r="C223" s="234"/>
      <c r="D223" s="234"/>
      <c r="E223" s="234"/>
      <c r="F223" s="234"/>
      <c r="G223" s="234"/>
      <c r="H223" s="234"/>
      <c r="I223" s="234"/>
      <c r="J223" s="234"/>
      <c r="K223" s="234"/>
      <c r="L223" s="234"/>
      <c r="M223" s="234"/>
      <c r="N223" s="234"/>
      <c r="O223" s="234"/>
      <c r="P223" s="234"/>
    </row>
    <row r="224" spans="2:16" x14ac:dyDescent="0.25">
      <c r="B224" s="234"/>
      <c r="C224" s="234"/>
      <c r="D224" s="234"/>
      <c r="E224" s="234"/>
      <c r="F224" s="234"/>
      <c r="G224" s="234"/>
      <c r="H224" s="234"/>
      <c r="I224" s="234"/>
      <c r="J224" s="234"/>
      <c r="K224" s="234"/>
      <c r="L224" s="234"/>
      <c r="M224" s="234"/>
      <c r="N224" s="234"/>
      <c r="O224" s="234"/>
      <c r="P224" s="234"/>
    </row>
    <row r="225" spans="2:16" x14ac:dyDescent="0.25">
      <c r="B225" s="234"/>
      <c r="C225" s="234"/>
      <c r="D225" s="234"/>
      <c r="E225" s="234"/>
      <c r="F225" s="234"/>
      <c r="G225" s="234"/>
      <c r="H225" s="234"/>
      <c r="I225" s="234"/>
      <c r="J225" s="234"/>
      <c r="K225" s="234"/>
      <c r="L225" s="234"/>
      <c r="M225" s="234"/>
      <c r="N225" s="234"/>
      <c r="O225" s="234"/>
      <c r="P225" s="234"/>
    </row>
    <row r="226" spans="2:16" x14ac:dyDescent="0.25">
      <c r="B226" s="234"/>
      <c r="C226" s="234"/>
      <c r="D226" s="234"/>
      <c r="E226" s="234"/>
      <c r="F226" s="234"/>
      <c r="G226" s="234"/>
      <c r="H226" s="234"/>
      <c r="I226" s="234"/>
      <c r="J226" s="234"/>
      <c r="K226" s="234"/>
      <c r="L226" s="234"/>
      <c r="M226" s="234"/>
      <c r="N226" s="234"/>
      <c r="O226" s="234"/>
      <c r="P226" s="234"/>
    </row>
    <row r="227" spans="2:16" x14ac:dyDescent="0.25">
      <c r="B227" s="234"/>
      <c r="C227" s="234"/>
      <c r="D227" s="234"/>
      <c r="E227" s="234"/>
      <c r="F227" s="234"/>
      <c r="G227" s="234"/>
      <c r="H227" s="234"/>
      <c r="I227" s="234"/>
      <c r="J227" s="234"/>
      <c r="K227" s="234"/>
      <c r="L227" s="234"/>
      <c r="M227" s="234"/>
      <c r="N227" s="234"/>
      <c r="O227" s="234"/>
      <c r="P227" s="234"/>
    </row>
    <row r="228" spans="2:16" x14ac:dyDescent="0.25">
      <c r="B228" s="234"/>
      <c r="C228" s="234"/>
      <c r="D228" s="234"/>
      <c r="E228" s="234"/>
      <c r="F228" s="234"/>
      <c r="G228" s="234"/>
      <c r="H228" s="234"/>
      <c r="I228" s="234"/>
      <c r="J228" s="234"/>
      <c r="K228" s="234"/>
      <c r="L228" s="234"/>
      <c r="M228" s="234"/>
      <c r="N228" s="234"/>
      <c r="O228" s="234"/>
      <c r="P228" s="234"/>
    </row>
    <row r="229" spans="2:16" x14ac:dyDescent="0.25">
      <c r="B229" s="234"/>
      <c r="C229" s="234"/>
      <c r="D229" s="234"/>
      <c r="E229" s="234"/>
      <c r="F229" s="234"/>
      <c r="G229" s="234"/>
      <c r="H229" s="234"/>
      <c r="I229" s="234"/>
      <c r="J229" s="234"/>
      <c r="K229" s="234"/>
      <c r="L229" s="234"/>
      <c r="M229" s="234"/>
      <c r="N229" s="234"/>
      <c r="O229" s="234"/>
      <c r="P229" s="234"/>
    </row>
    <row r="230" spans="2:16" x14ac:dyDescent="0.25">
      <c r="B230" s="234"/>
      <c r="C230" s="234"/>
      <c r="D230" s="234"/>
      <c r="E230" s="234"/>
      <c r="F230" s="234"/>
      <c r="G230" s="234"/>
      <c r="H230" s="234"/>
      <c r="I230" s="234"/>
      <c r="J230" s="234"/>
      <c r="K230" s="234"/>
      <c r="L230" s="234"/>
      <c r="M230" s="234"/>
      <c r="N230" s="234"/>
      <c r="O230" s="234"/>
      <c r="P230" s="234"/>
    </row>
    <row r="231" spans="2:16" x14ac:dyDescent="0.25">
      <c r="B231" s="234"/>
      <c r="C231" s="234"/>
      <c r="D231" s="234"/>
      <c r="E231" s="234"/>
      <c r="F231" s="234"/>
      <c r="G231" s="234"/>
      <c r="H231" s="234"/>
      <c r="I231" s="234"/>
      <c r="J231" s="234"/>
      <c r="K231" s="234"/>
      <c r="L231" s="234"/>
      <c r="M231" s="234"/>
      <c r="N231" s="234"/>
      <c r="O231" s="234"/>
      <c r="P231" s="234"/>
    </row>
    <row r="232" spans="2:16" x14ac:dyDescent="0.25">
      <c r="B232" s="234"/>
      <c r="C232" s="234"/>
      <c r="D232" s="234"/>
      <c r="E232" s="234"/>
      <c r="F232" s="234"/>
      <c r="G232" s="234"/>
      <c r="H232" s="234"/>
      <c r="I232" s="234"/>
      <c r="J232" s="234"/>
      <c r="K232" s="234"/>
      <c r="L232" s="234"/>
      <c r="M232" s="234"/>
      <c r="N232" s="234"/>
      <c r="O232" s="234"/>
      <c r="P232" s="234"/>
    </row>
    <row r="233" spans="2:16" x14ac:dyDescent="0.25">
      <c r="B233" s="234"/>
      <c r="C233" s="234"/>
      <c r="D233" s="234"/>
      <c r="E233" s="234"/>
      <c r="F233" s="234"/>
      <c r="G233" s="234"/>
      <c r="H233" s="234"/>
      <c r="I233" s="234"/>
      <c r="J233" s="234"/>
      <c r="K233" s="234"/>
      <c r="L233" s="234"/>
      <c r="M233" s="234"/>
      <c r="N233" s="234"/>
      <c r="O233" s="234"/>
      <c r="P233" s="234"/>
    </row>
    <row r="234" spans="2:16" x14ac:dyDescent="0.25">
      <c r="B234" s="234"/>
      <c r="C234" s="234"/>
      <c r="D234" s="234"/>
      <c r="E234" s="234"/>
      <c r="F234" s="234"/>
      <c r="G234" s="234"/>
      <c r="H234" s="234"/>
      <c r="I234" s="234"/>
      <c r="J234" s="234"/>
      <c r="K234" s="234"/>
      <c r="L234" s="234"/>
      <c r="M234" s="234"/>
      <c r="N234" s="234"/>
      <c r="O234" s="234"/>
      <c r="P234" s="234"/>
    </row>
    <row r="235" spans="2:16" x14ac:dyDescent="0.25">
      <c r="B235" s="234"/>
      <c r="C235" s="234"/>
      <c r="D235" s="234"/>
      <c r="E235" s="234"/>
      <c r="F235" s="234"/>
      <c r="G235" s="234"/>
      <c r="H235" s="234"/>
      <c r="I235" s="234"/>
      <c r="J235" s="234"/>
      <c r="K235" s="234"/>
      <c r="L235" s="234"/>
      <c r="M235" s="234"/>
      <c r="N235" s="234"/>
      <c r="O235" s="234"/>
      <c r="P235" s="234"/>
    </row>
    <row r="236" spans="2:16" x14ac:dyDescent="0.25">
      <c r="B236" s="234"/>
      <c r="C236" s="234"/>
      <c r="D236" s="234"/>
      <c r="E236" s="234"/>
      <c r="F236" s="234"/>
      <c r="G236" s="234"/>
      <c r="H236" s="234"/>
      <c r="I236" s="234"/>
      <c r="J236" s="234"/>
      <c r="K236" s="234"/>
      <c r="L236" s="234"/>
      <c r="M236" s="234"/>
      <c r="N236" s="234"/>
      <c r="O236" s="234"/>
      <c r="P236" s="234"/>
    </row>
    <row r="237" spans="2:16" x14ac:dyDescent="0.25">
      <c r="B237" s="234"/>
      <c r="C237" s="234"/>
      <c r="D237" s="234"/>
      <c r="E237" s="234"/>
      <c r="F237" s="234"/>
      <c r="G237" s="234"/>
      <c r="H237" s="234"/>
      <c r="I237" s="234"/>
      <c r="J237" s="234"/>
      <c r="K237" s="234"/>
      <c r="L237" s="234"/>
      <c r="M237" s="234"/>
      <c r="N237" s="234"/>
      <c r="O237" s="234"/>
      <c r="P237" s="234"/>
    </row>
    <row r="238" spans="2:16" x14ac:dyDescent="0.25">
      <c r="B238" s="234"/>
      <c r="C238" s="234"/>
      <c r="D238" s="234"/>
      <c r="E238" s="234"/>
      <c r="F238" s="234"/>
      <c r="G238" s="234"/>
      <c r="H238" s="234"/>
      <c r="I238" s="234"/>
      <c r="J238" s="234"/>
      <c r="K238" s="234"/>
      <c r="L238" s="234"/>
      <c r="M238" s="234"/>
      <c r="N238" s="234"/>
      <c r="O238" s="234"/>
      <c r="P238" s="234"/>
    </row>
    <row r="239" spans="2:16" x14ac:dyDescent="0.25">
      <c r="B239" s="234"/>
      <c r="C239" s="234"/>
      <c r="D239" s="234"/>
      <c r="E239" s="234"/>
      <c r="F239" s="234"/>
      <c r="G239" s="234"/>
      <c r="H239" s="234"/>
      <c r="I239" s="234"/>
      <c r="J239" s="234"/>
      <c r="K239" s="234"/>
      <c r="L239" s="234"/>
      <c r="M239" s="234"/>
      <c r="N239" s="234"/>
      <c r="O239" s="234"/>
      <c r="P239" s="234"/>
    </row>
    <row r="240" spans="2:16" x14ac:dyDescent="0.25">
      <c r="B240" s="234"/>
      <c r="C240" s="234"/>
      <c r="D240" s="234"/>
      <c r="E240" s="234"/>
      <c r="F240" s="234"/>
      <c r="G240" s="234"/>
      <c r="H240" s="234"/>
      <c r="I240" s="234"/>
      <c r="J240" s="234"/>
      <c r="K240" s="234"/>
      <c r="L240" s="234"/>
      <c r="M240" s="234"/>
      <c r="N240" s="234"/>
      <c r="O240" s="234"/>
      <c r="P240" s="234"/>
    </row>
    <row r="241" spans="2:16" x14ac:dyDescent="0.25">
      <c r="B241" s="234"/>
      <c r="C241" s="234"/>
      <c r="D241" s="234"/>
      <c r="E241" s="234"/>
      <c r="F241" s="234"/>
      <c r="G241" s="234"/>
      <c r="H241" s="234"/>
      <c r="I241" s="234"/>
      <c r="J241" s="234"/>
      <c r="K241" s="234"/>
      <c r="L241" s="234"/>
      <c r="M241" s="234"/>
      <c r="N241" s="234"/>
      <c r="O241" s="234"/>
      <c r="P241" s="234"/>
    </row>
    <row r="242" spans="2:16" x14ac:dyDescent="0.25">
      <c r="B242" s="234"/>
      <c r="C242" s="234"/>
      <c r="D242" s="234"/>
      <c r="E242" s="234"/>
      <c r="F242" s="234"/>
      <c r="G242" s="234"/>
      <c r="H242" s="234"/>
      <c r="I242" s="234"/>
      <c r="J242" s="234"/>
      <c r="K242" s="234"/>
      <c r="L242" s="234"/>
      <c r="M242" s="234"/>
      <c r="N242" s="234"/>
      <c r="O242" s="234"/>
      <c r="P242" s="234"/>
    </row>
    <row r="243" spans="2:16" x14ac:dyDescent="0.25">
      <c r="B243" s="234"/>
      <c r="C243" s="234"/>
      <c r="D243" s="234"/>
      <c r="E243" s="234"/>
      <c r="F243" s="234"/>
      <c r="G243" s="234"/>
      <c r="H243" s="234"/>
      <c r="I243" s="234"/>
      <c r="J243" s="234"/>
      <c r="K243" s="234"/>
      <c r="L243" s="234"/>
      <c r="M243" s="234"/>
      <c r="N243" s="234"/>
      <c r="O243" s="234"/>
      <c r="P243" s="234"/>
    </row>
    <row r="244" spans="2:16" x14ac:dyDescent="0.25">
      <c r="B244" s="234"/>
      <c r="C244" s="234"/>
      <c r="D244" s="234"/>
      <c r="E244" s="234"/>
      <c r="F244" s="234"/>
      <c r="G244" s="234"/>
      <c r="H244" s="234"/>
      <c r="I244" s="234"/>
      <c r="J244" s="234"/>
      <c r="K244" s="234"/>
      <c r="L244" s="234"/>
      <c r="M244" s="234"/>
      <c r="N244" s="234"/>
      <c r="O244" s="234"/>
      <c r="P244" s="234"/>
    </row>
    <row r="245" spans="2:16" x14ac:dyDescent="0.25">
      <c r="B245" s="234"/>
      <c r="C245" s="234"/>
      <c r="D245" s="234"/>
      <c r="E245" s="234"/>
      <c r="F245" s="234"/>
      <c r="G245" s="234"/>
      <c r="H245" s="234"/>
      <c r="I245" s="234"/>
      <c r="J245" s="234"/>
      <c r="K245" s="234"/>
      <c r="L245" s="234"/>
      <c r="M245" s="234"/>
      <c r="N245" s="234"/>
      <c r="O245" s="234"/>
      <c r="P245" s="234"/>
    </row>
    <row r="246" spans="2:16" x14ac:dyDescent="0.25">
      <c r="B246" s="234"/>
      <c r="C246" s="234"/>
      <c r="D246" s="234"/>
      <c r="E246" s="234"/>
      <c r="F246" s="234"/>
      <c r="G246" s="234"/>
      <c r="H246" s="234"/>
      <c r="I246" s="234"/>
      <c r="J246" s="234"/>
      <c r="K246" s="234"/>
      <c r="L246" s="234"/>
      <c r="M246" s="234"/>
      <c r="N246" s="234"/>
      <c r="O246" s="234"/>
      <c r="P246" s="234"/>
    </row>
    <row r="247" spans="2:16" x14ac:dyDescent="0.25">
      <c r="B247" s="234"/>
      <c r="C247" s="234"/>
      <c r="D247" s="234"/>
      <c r="E247" s="234"/>
      <c r="F247" s="234"/>
      <c r="G247" s="234"/>
      <c r="H247" s="234"/>
      <c r="I247" s="234"/>
      <c r="J247" s="234"/>
      <c r="K247" s="234"/>
      <c r="L247" s="234"/>
      <c r="M247" s="234"/>
      <c r="N247" s="234"/>
      <c r="O247" s="234"/>
      <c r="P247" s="234"/>
    </row>
    <row r="248" spans="2:16" x14ac:dyDescent="0.25">
      <c r="B248" s="234"/>
      <c r="C248" s="234"/>
      <c r="D248" s="234"/>
      <c r="E248" s="234"/>
      <c r="F248" s="234"/>
      <c r="G248" s="234"/>
      <c r="H248" s="234"/>
      <c r="I248" s="234"/>
      <c r="J248" s="234"/>
      <c r="K248" s="234"/>
      <c r="L248" s="234"/>
      <c r="M248" s="234"/>
      <c r="N248" s="234"/>
      <c r="O248" s="234"/>
      <c r="P248" s="234"/>
    </row>
    <row r="249" spans="2:16" x14ac:dyDescent="0.25">
      <c r="B249" s="234"/>
      <c r="C249" s="234"/>
      <c r="D249" s="234"/>
      <c r="E249" s="234"/>
      <c r="F249" s="234"/>
      <c r="G249" s="234"/>
      <c r="H249" s="234"/>
      <c r="I249" s="234"/>
      <c r="J249" s="234"/>
      <c r="K249" s="234"/>
      <c r="L249" s="234"/>
      <c r="M249" s="234"/>
      <c r="N249" s="234"/>
      <c r="O249" s="234"/>
      <c r="P249" s="234"/>
    </row>
    <row r="250" spans="2:16" x14ac:dyDescent="0.25">
      <c r="B250" s="234"/>
      <c r="C250" s="234"/>
      <c r="D250" s="234"/>
      <c r="E250" s="234"/>
      <c r="F250" s="234"/>
      <c r="G250" s="234"/>
      <c r="H250" s="234"/>
      <c r="I250" s="234"/>
      <c r="J250" s="234"/>
      <c r="K250" s="234"/>
      <c r="L250" s="234"/>
      <c r="M250" s="234"/>
      <c r="N250" s="234"/>
      <c r="O250" s="234"/>
      <c r="P250" s="234"/>
    </row>
    <row r="251" spans="2:16" x14ac:dyDescent="0.25">
      <c r="B251" s="234"/>
      <c r="C251" s="234"/>
      <c r="D251" s="234"/>
      <c r="E251" s="234"/>
      <c r="F251" s="234"/>
      <c r="G251" s="234"/>
      <c r="H251" s="234"/>
      <c r="I251" s="234"/>
      <c r="J251" s="234"/>
      <c r="K251" s="234"/>
      <c r="L251" s="234"/>
      <c r="M251" s="234"/>
      <c r="N251" s="234"/>
      <c r="O251" s="234"/>
      <c r="P251" s="234"/>
    </row>
    <row r="252" spans="2:16" x14ac:dyDescent="0.25">
      <c r="B252" s="234"/>
      <c r="C252" s="234"/>
      <c r="D252" s="234"/>
      <c r="E252" s="234"/>
      <c r="F252" s="234"/>
      <c r="G252" s="234"/>
      <c r="H252" s="234"/>
      <c r="I252" s="234"/>
      <c r="J252" s="234"/>
      <c r="K252" s="234"/>
      <c r="L252" s="234"/>
      <c r="M252" s="234"/>
      <c r="N252" s="234"/>
      <c r="O252" s="234"/>
      <c r="P252" s="234"/>
    </row>
    <row r="253" spans="2:16" x14ac:dyDescent="0.25">
      <c r="B253" s="234"/>
      <c r="C253" s="234"/>
      <c r="D253" s="234"/>
      <c r="E253" s="234"/>
      <c r="F253" s="234"/>
      <c r="G253" s="234"/>
      <c r="H253" s="234"/>
      <c r="I253" s="234"/>
      <c r="J253" s="234"/>
      <c r="K253" s="234"/>
      <c r="L253" s="234"/>
      <c r="M253" s="234"/>
      <c r="N253" s="234"/>
      <c r="O253" s="234"/>
      <c r="P253" s="234"/>
    </row>
    <row r="254" spans="2:16" x14ac:dyDescent="0.25">
      <c r="B254" s="234"/>
      <c r="C254" s="234"/>
      <c r="D254" s="234"/>
      <c r="E254" s="234"/>
      <c r="F254" s="234"/>
      <c r="G254" s="234"/>
      <c r="H254" s="234"/>
      <c r="I254" s="234"/>
      <c r="J254" s="234"/>
      <c r="K254" s="234"/>
      <c r="L254" s="234"/>
      <c r="M254" s="234"/>
      <c r="N254" s="234"/>
      <c r="O254" s="234"/>
      <c r="P254" s="234"/>
    </row>
    <row r="255" spans="2:16" x14ac:dyDescent="0.25">
      <c r="B255" s="234"/>
      <c r="C255" s="234"/>
      <c r="D255" s="234"/>
      <c r="E255" s="234"/>
      <c r="F255" s="234"/>
      <c r="G255" s="234"/>
      <c r="H255" s="234"/>
      <c r="I255" s="234"/>
      <c r="J255" s="234"/>
      <c r="K255" s="234"/>
      <c r="L255" s="234"/>
      <c r="M255" s="234"/>
      <c r="N255" s="234"/>
      <c r="O255" s="234"/>
      <c r="P255" s="234"/>
    </row>
    <row r="256" spans="2:16" x14ac:dyDescent="0.25">
      <c r="B256" s="234"/>
      <c r="C256" s="234"/>
      <c r="D256" s="234"/>
      <c r="E256" s="234"/>
      <c r="F256" s="234"/>
      <c r="G256" s="234"/>
      <c r="H256" s="234"/>
      <c r="I256" s="234"/>
      <c r="J256" s="234"/>
      <c r="K256" s="234"/>
      <c r="L256" s="234"/>
      <c r="M256" s="234"/>
      <c r="N256" s="234"/>
      <c r="O256" s="234"/>
      <c r="P256" s="234"/>
    </row>
    <row r="257" spans="2:16" x14ac:dyDescent="0.25">
      <c r="B257" s="234"/>
      <c r="C257" s="234"/>
      <c r="D257" s="234"/>
      <c r="E257" s="234"/>
      <c r="F257" s="234"/>
      <c r="G257" s="234"/>
      <c r="H257" s="234"/>
      <c r="I257" s="234"/>
      <c r="J257" s="234"/>
      <c r="K257" s="234"/>
      <c r="L257" s="234"/>
      <c r="M257" s="234"/>
      <c r="N257" s="234"/>
      <c r="O257" s="234"/>
      <c r="P257" s="234"/>
    </row>
    <row r="258" spans="2:16" x14ac:dyDescent="0.25">
      <c r="B258" s="234"/>
      <c r="C258" s="234"/>
      <c r="D258" s="234"/>
      <c r="E258" s="234"/>
      <c r="F258" s="234"/>
      <c r="G258" s="234"/>
      <c r="H258" s="234"/>
      <c r="I258" s="234"/>
      <c r="J258" s="234"/>
      <c r="K258" s="234"/>
      <c r="L258" s="234"/>
      <c r="M258" s="234"/>
      <c r="N258" s="234"/>
      <c r="O258" s="234"/>
      <c r="P258" s="234"/>
    </row>
    <row r="259" spans="2:16" x14ac:dyDescent="0.25">
      <c r="B259" s="234"/>
      <c r="C259" s="234"/>
      <c r="D259" s="234"/>
      <c r="E259" s="234"/>
      <c r="F259" s="234"/>
      <c r="G259" s="234"/>
      <c r="H259" s="234"/>
      <c r="I259" s="234"/>
      <c r="J259" s="234"/>
      <c r="K259" s="234"/>
      <c r="L259" s="234"/>
      <c r="M259" s="234"/>
      <c r="N259" s="234"/>
      <c r="O259" s="234"/>
      <c r="P259" s="234"/>
    </row>
    <row r="260" spans="2:16" x14ac:dyDescent="0.25">
      <c r="B260" s="234"/>
      <c r="C260" s="234"/>
      <c r="D260" s="234"/>
      <c r="E260" s="234"/>
      <c r="F260" s="234"/>
      <c r="G260" s="234"/>
      <c r="H260" s="234"/>
      <c r="I260" s="234"/>
      <c r="J260" s="234"/>
      <c r="K260" s="234"/>
      <c r="L260" s="234"/>
      <c r="M260" s="234"/>
      <c r="N260" s="234"/>
      <c r="O260" s="234"/>
      <c r="P260" s="234"/>
    </row>
    <row r="261" spans="2:16" x14ac:dyDescent="0.25">
      <c r="B261" s="234"/>
      <c r="C261" s="234"/>
      <c r="D261" s="234"/>
      <c r="E261" s="234"/>
      <c r="F261" s="234"/>
      <c r="G261" s="234"/>
      <c r="H261" s="234"/>
      <c r="I261" s="234"/>
      <c r="J261" s="234"/>
      <c r="K261" s="234"/>
      <c r="L261" s="234"/>
      <c r="M261" s="234"/>
      <c r="N261" s="234"/>
      <c r="O261" s="234"/>
      <c r="P261" s="234"/>
    </row>
    <row r="262" spans="2:16" x14ac:dyDescent="0.25">
      <c r="B262" s="234"/>
      <c r="C262" s="234"/>
      <c r="D262" s="234"/>
      <c r="E262" s="234"/>
      <c r="F262" s="234"/>
      <c r="G262" s="234"/>
      <c r="H262" s="234"/>
      <c r="I262" s="234"/>
      <c r="J262" s="234"/>
      <c r="K262" s="234"/>
      <c r="L262" s="234"/>
      <c r="M262" s="234"/>
      <c r="N262" s="234"/>
      <c r="O262" s="234"/>
      <c r="P262" s="234"/>
    </row>
    <row r="263" spans="2:16" x14ac:dyDescent="0.25">
      <c r="B263" s="234"/>
      <c r="C263" s="234"/>
      <c r="D263" s="234"/>
      <c r="E263" s="234"/>
      <c r="F263" s="234"/>
      <c r="G263" s="234"/>
      <c r="H263" s="234"/>
      <c r="I263" s="234"/>
      <c r="J263" s="234"/>
      <c r="K263" s="234"/>
      <c r="L263" s="234"/>
      <c r="M263" s="234"/>
      <c r="N263" s="234"/>
      <c r="O263" s="234"/>
      <c r="P263" s="234"/>
    </row>
    <row r="264" spans="2:16" x14ac:dyDescent="0.25">
      <c r="B264" s="234"/>
      <c r="C264" s="234"/>
      <c r="D264" s="234"/>
      <c r="E264" s="234"/>
      <c r="F264" s="234"/>
      <c r="G264" s="234"/>
      <c r="H264" s="234"/>
      <c r="I264" s="234"/>
      <c r="J264" s="234"/>
      <c r="K264" s="234"/>
      <c r="L264" s="234"/>
      <c r="M264" s="234"/>
      <c r="N264" s="234"/>
      <c r="O264" s="234"/>
      <c r="P264" s="234"/>
    </row>
    <row r="265" spans="2:16" x14ac:dyDescent="0.25">
      <c r="B265" s="234"/>
      <c r="C265" s="234"/>
      <c r="D265" s="234"/>
      <c r="E265" s="234"/>
      <c r="F265" s="234"/>
      <c r="G265" s="234"/>
      <c r="H265" s="234"/>
      <c r="I265" s="234"/>
      <c r="J265" s="234"/>
      <c r="K265" s="234"/>
      <c r="L265" s="234"/>
      <c r="M265" s="234"/>
      <c r="N265" s="234"/>
      <c r="O265" s="234"/>
      <c r="P265" s="234"/>
    </row>
    <row r="266" spans="2:16" x14ac:dyDescent="0.25">
      <c r="B266" s="234"/>
      <c r="C266" s="234"/>
      <c r="D266" s="234"/>
      <c r="E266" s="234"/>
      <c r="F266" s="234"/>
      <c r="G266" s="234"/>
      <c r="H266" s="234"/>
      <c r="I266" s="234"/>
      <c r="J266" s="234"/>
      <c r="K266" s="234"/>
      <c r="L266" s="234"/>
      <c r="M266" s="234"/>
      <c r="N266" s="234"/>
      <c r="O266" s="234"/>
      <c r="P266" s="234"/>
    </row>
    <row r="267" spans="2:16" x14ac:dyDescent="0.25">
      <c r="B267" s="234"/>
      <c r="C267" s="234"/>
      <c r="D267" s="234"/>
      <c r="E267" s="234"/>
      <c r="F267" s="234"/>
      <c r="G267" s="234"/>
      <c r="H267" s="234"/>
      <c r="I267" s="234"/>
      <c r="J267" s="234"/>
      <c r="K267" s="234"/>
      <c r="L267" s="234"/>
      <c r="M267" s="234"/>
      <c r="N267" s="234"/>
      <c r="O267" s="234"/>
      <c r="P267" s="234"/>
    </row>
    <row r="268" spans="2:16" x14ac:dyDescent="0.25">
      <c r="B268" s="234"/>
      <c r="C268" s="234"/>
      <c r="D268" s="234"/>
      <c r="E268" s="234"/>
      <c r="F268" s="234"/>
      <c r="G268" s="234"/>
      <c r="H268" s="234"/>
      <c r="I268" s="234"/>
      <c r="J268" s="234"/>
      <c r="K268" s="234"/>
      <c r="L268" s="234"/>
      <c r="M268" s="234"/>
      <c r="N268" s="234"/>
      <c r="O268" s="234"/>
      <c r="P268" s="234"/>
    </row>
    <row r="269" spans="2:16" x14ac:dyDescent="0.25">
      <c r="B269" s="234"/>
      <c r="C269" s="234"/>
      <c r="D269" s="234"/>
      <c r="E269" s="234"/>
      <c r="F269" s="234"/>
      <c r="G269" s="234"/>
      <c r="H269" s="234"/>
      <c r="I269" s="234"/>
      <c r="J269" s="234"/>
      <c r="K269" s="234"/>
      <c r="L269" s="234"/>
      <c r="M269" s="234"/>
      <c r="N269" s="234"/>
      <c r="O269" s="234"/>
      <c r="P269" s="234"/>
    </row>
    <row r="270" spans="2:16" x14ac:dyDescent="0.25">
      <c r="B270" s="234"/>
      <c r="C270" s="234"/>
      <c r="D270" s="234"/>
      <c r="E270" s="234"/>
      <c r="F270" s="234"/>
      <c r="G270" s="234"/>
      <c r="H270" s="234"/>
      <c r="I270" s="234"/>
      <c r="J270" s="234"/>
      <c r="K270" s="234"/>
      <c r="L270" s="234"/>
      <c r="M270" s="234"/>
      <c r="N270" s="234"/>
      <c r="O270" s="234"/>
      <c r="P270" s="234"/>
    </row>
    <row r="271" spans="2:16" x14ac:dyDescent="0.25">
      <c r="B271" s="234"/>
      <c r="C271" s="234"/>
      <c r="D271" s="234"/>
      <c r="E271" s="234"/>
      <c r="F271" s="234"/>
      <c r="G271" s="234"/>
      <c r="H271" s="234"/>
      <c r="I271" s="234"/>
      <c r="J271" s="234"/>
      <c r="K271" s="234"/>
      <c r="L271" s="234"/>
      <c r="M271" s="234"/>
      <c r="N271" s="234"/>
      <c r="O271" s="234"/>
      <c r="P271" s="234"/>
    </row>
    <row r="272" spans="2:16" x14ac:dyDescent="0.25">
      <c r="B272" s="234"/>
      <c r="C272" s="234"/>
      <c r="D272" s="234"/>
      <c r="E272" s="234"/>
      <c r="F272" s="234"/>
      <c r="G272" s="234"/>
      <c r="H272" s="234"/>
      <c r="I272" s="234"/>
      <c r="J272" s="234"/>
      <c r="K272" s="234"/>
      <c r="L272" s="234"/>
      <c r="M272" s="234"/>
      <c r="N272" s="234"/>
      <c r="O272" s="234"/>
      <c r="P272" s="234"/>
    </row>
    <row r="273" spans="2:16" x14ac:dyDescent="0.25">
      <c r="B273" s="234"/>
      <c r="C273" s="234"/>
      <c r="D273" s="234"/>
      <c r="E273" s="234"/>
      <c r="F273" s="234"/>
      <c r="G273" s="234"/>
      <c r="H273" s="234"/>
      <c r="I273" s="234"/>
      <c r="J273" s="234"/>
      <c r="K273" s="234"/>
      <c r="L273" s="234"/>
      <c r="M273" s="234"/>
      <c r="N273" s="234"/>
      <c r="O273" s="234"/>
      <c r="P273" s="234"/>
    </row>
    <row r="274" spans="2:16" x14ac:dyDescent="0.25">
      <c r="B274" s="234"/>
      <c r="C274" s="234"/>
      <c r="D274" s="234"/>
      <c r="E274" s="234"/>
      <c r="F274" s="234"/>
      <c r="G274" s="234"/>
      <c r="H274" s="234"/>
      <c r="I274" s="234"/>
      <c r="J274" s="234"/>
      <c r="K274" s="234"/>
      <c r="L274" s="234"/>
      <c r="M274" s="234"/>
      <c r="N274" s="234"/>
      <c r="O274" s="234"/>
      <c r="P274" s="234"/>
    </row>
    <row r="275" spans="2:16" x14ac:dyDescent="0.25">
      <c r="B275" s="234"/>
      <c r="C275" s="234"/>
      <c r="D275" s="234"/>
      <c r="E275" s="234"/>
      <c r="F275" s="234"/>
      <c r="G275" s="234"/>
      <c r="H275" s="234"/>
      <c r="I275" s="234"/>
      <c r="J275" s="234"/>
      <c r="K275" s="234"/>
      <c r="L275" s="234"/>
      <c r="M275" s="234"/>
      <c r="N275" s="234"/>
      <c r="O275" s="234"/>
      <c r="P275" s="234"/>
    </row>
    <row r="276" spans="2:16" x14ac:dyDescent="0.25">
      <c r="B276" s="234"/>
      <c r="C276" s="234"/>
      <c r="D276" s="234"/>
      <c r="E276" s="234"/>
      <c r="F276" s="234"/>
      <c r="G276" s="234"/>
      <c r="H276" s="234"/>
      <c r="I276" s="234"/>
      <c r="J276" s="234"/>
      <c r="K276" s="234"/>
      <c r="L276" s="234"/>
      <c r="M276" s="234"/>
      <c r="N276" s="234"/>
      <c r="O276" s="234"/>
      <c r="P276" s="234"/>
    </row>
    <row r="277" spans="2:16" x14ac:dyDescent="0.25">
      <c r="B277" s="234"/>
      <c r="C277" s="234"/>
      <c r="D277" s="234"/>
      <c r="E277" s="234"/>
      <c r="F277" s="234"/>
      <c r="G277" s="234"/>
      <c r="H277" s="234"/>
      <c r="I277" s="234"/>
      <c r="J277" s="234"/>
      <c r="K277" s="234"/>
      <c r="L277" s="234"/>
      <c r="M277" s="234"/>
      <c r="N277" s="234"/>
      <c r="O277" s="234"/>
      <c r="P277" s="234"/>
    </row>
    <row r="278" spans="2:16" x14ac:dyDescent="0.25">
      <c r="B278" s="234"/>
      <c r="C278" s="234"/>
      <c r="D278" s="234"/>
      <c r="E278" s="234"/>
      <c r="F278" s="234"/>
      <c r="G278" s="234"/>
      <c r="H278" s="234"/>
      <c r="I278" s="234"/>
      <c r="J278" s="234"/>
      <c r="K278" s="234"/>
      <c r="L278" s="234"/>
      <c r="M278" s="234"/>
      <c r="N278" s="234"/>
      <c r="O278" s="234"/>
      <c r="P278" s="234"/>
    </row>
    <row r="279" spans="2:16" x14ac:dyDescent="0.25">
      <c r="B279" s="234"/>
      <c r="C279" s="234"/>
      <c r="D279" s="234"/>
      <c r="E279" s="234"/>
      <c r="F279" s="234"/>
      <c r="G279" s="234"/>
      <c r="H279" s="234"/>
      <c r="I279" s="234"/>
      <c r="J279" s="234"/>
      <c r="K279" s="234"/>
      <c r="L279" s="234"/>
      <c r="M279" s="234"/>
      <c r="N279" s="234"/>
      <c r="O279" s="234"/>
      <c r="P279" s="234"/>
    </row>
    <row r="280" spans="2:16" x14ac:dyDescent="0.25">
      <c r="B280" s="234"/>
      <c r="C280" s="234"/>
      <c r="D280" s="234"/>
      <c r="E280" s="234"/>
      <c r="F280" s="234"/>
      <c r="G280" s="234"/>
      <c r="H280" s="234"/>
      <c r="I280" s="234"/>
      <c r="J280" s="234"/>
      <c r="K280" s="234"/>
      <c r="L280" s="234"/>
      <c r="M280" s="234"/>
      <c r="N280" s="234"/>
      <c r="O280" s="234"/>
      <c r="P280" s="234"/>
    </row>
    <row r="281" spans="2:16" x14ac:dyDescent="0.25">
      <c r="B281" s="234"/>
      <c r="C281" s="234"/>
      <c r="D281" s="234"/>
      <c r="E281" s="234"/>
      <c r="F281" s="234"/>
      <c r="G281" s="234"/>
      <c r="H281" s="234"/>
      <c r="I281" s="234"/>
      <c r="J281" s="234"/>
      <c r="K281" s="234"/>
      <c r="L281" s="234"/>
      <c r="M281" s="234"/>
      <c r="N281" s="234"/>
      <c r="O281" s="234"/>
      <c r="P281" s="234"/>
    </row>
    <row r="282" spans="2:16" x14ac:dyDescent="0.25">
      <c r="B282" s="234"/>
      <c r="C282" s="234"/>
      <c r="D282" s="234"/>
      <c r="E282" s="234"/>
      <c r="F282" s="234"/>
      <c r="G282" s="234"/>
      <c r="H282" s="234"/>
      <c r="I282" s="234"/>
      <c r="J282" s="234"/>
      <c r="K282" s="234"/>
      <c r="L282" s="234"/>
      <c r="M282" s="234"/>
      <c r="N282" s="234"/>
      <c r="O282" s="234"/>
      <c r="P282" s="234"/>
    </row>
    <row r="283" spans="2:16" x14ac:dyDescent="0.25">
      <c r="B283" s="234"/>
      <c r="C283" s="234"/>
      <c r="D283" s="234"/>
      <c r="E283" s="234"/>
      <c r="F283" s="234"/>
      <c r="G283" s="234"/>
      <c r="H283" s="234"/>
      <c r="I283" s="234"/>
      <c r="J283" s="234"/>
      <c r="K283" s="234"/>
      <c r="L283" s="234"/>
      <c r="M283" s="234"/>
      <c r="N283" s="234"/>
      <c r="O283" s="234"/>
      <c r="P283" s="234"/>
    </row>
    <row r="284" spans="2:16" x14ac:dyDescent="0.25">
      <c r="B284" s="234"/>
      <c r="C284" s="234"/>
      <c r="D284" s="234"/>
      <c r="E284" s="234"/>
      <c r="F284" s="234"/>
      <c r="G284" s="234"/>
      <c r="H284" s="234"/>
      <c r="I284" s="234"/>
      <c r="J284" s="234"/>
      <c r="K284" s="234"/>
      <c r="L284" s="234"/>
      <c r="M284" s="234"/>
      <c r="N284" s="234"/>
      <c r="O284" s="234"/>
      <c r="P284" s="234"/>
    </row>
    <row r="285" spans="2:16" x14ac:dyDescent="0.25">
      <c r="B285" s="234"/>
      <c r="C285" s="234"/>
      <c r="D285" s="234"/>
      <c r="E285" s="234"/>
      <c r="F285" s="234"/>
      <c r="G285" s="234"/>
      <c r="H285" s="234"/>
      <c r="I285" s="234"/>
      <c r="J285" s="234"/>
      <c r="K285" s="234"/>
      <c r="L285" s="234"/>
      <c r="M285" s="234"/>
      <c r="N285" s="234"/>
      <c r="O285" s="234"/>
      <c r="P285" s="234"/>
    </row>
    <row r="286" spans="2:16" x14ac:dyDescent="0.25">
      <c r="B286" s="234"/>
      <c r="C286" s="234"/>
      <c r="D286" s="234"/>
      <c r="E286" s="234"/>
      <c r="F286" s="234"/>
      <c r="G286" s="234"/>
      <c r="H286" s="234"/>
      <c r="I286" s="234"/>
      <c r="J286" s="234"/>
      <c r="K286" s="234"/>
      <c r="L286" s="234"/>
      <c r="M286" s="234"/>
      <c r="N286" s="234"/>
      <c r="O286" s="234"/>
      <c r="P286" s="234"/>
    </row>
    <row r="287" spans="2:16" x14ac:dyDescent="0.25">
      <c r="B287" s="234"/>
      <c r="C287" s="234"/>
      <c r="D287" s="234"/>
      <c r="E287" s="234"/>
      <c r="F287" s="234"/>
      <c r="G287" s="234"/>
      <c r="H287" s="234"/>
      <c r="I287" s="234"/>
      <c r="J287" s="234"/>
      <c r="K287" s="234"/>
      <c r="L287" s="234"/>
      <c r="M287" s="234"/>
      <c r="N287" s="234"/>
      <c r="O287" s="234"/>
      <c r="P287" s="234"/>
    </row>
    <row r="288" spans="2:16" x14ac:dyDescent="0.25">
      <c r="B288" s="234"/>
      <c r="C288" s="234"/>
      <c r="D288" s="234"/>
      <c r="E288" s="234"/>
      <c r="F288" s="234"/>
      <c r="G288" s="234"/>
      <c r="H288" s="234"/>
      <c r="I288" s="234"/>
      <c r="J288" s="234"/>
      <c r="K288" s="234"/>
      <c r="L288" s="234"/>
      <c r="M288" s="234"/>
      <c r="N288" s="234"/>
      <c r="O288" s="234"/>
      <c r="P288" s="234"/>
    </row>
    <row r="289" spans="2:16" x14ac:dyDescent="0.25">
      <c r="B289" s="234"/>
      <c r="C289" s="234"/>
      <c r="D289" s="234"/>
      <c r="E289" s="234"/>
      <c r="F289" s="234"/>
      <c r="G289" s="234"/>
      <c r="H289" s="234"/>
      <c r="I289" s="234"/>
      <c r="J289" s="234"/>
      <c r="K289" s="234"/>
      <c r="L289" s="234"/>
      <c r="M289" s="234"/>
      <c r="N289" s="234"/>
      <c r="O289" s="234"/>
      <c r="P289" s="234"/>
    </row>
    <row r="290" spans="2:16" x14ac:dyDescent="0.25">
      <c r="B290" s="234"/>
      <c r="C290" s="234"/>
      <c r="D290" s="234"/>
      <c r="E290" s="234"/>
      <c r="F290" s="234"/>
      <c r="G290" s="234"/>
      <c r="H290" s="234"/>
      <c r="I290" s="234"/>
      <c r="J290" s="234"/>
      <c r="K290" s="234"/>
      <c r="L290" s="234"/>
      <c r="M290" s="234"/>
      <c r="N290" s="234"/>
      <c r="O290" s="234"/>
      <c r="P290" s="234"/>
    </row>
    <row r="291" spans="2:16" x14ac:dyDescent="0.25">
      <c r="B291" s="234"/>
      <c r="C291" s="234"/>
      <c r="D291" s="234"/>
      <c r="E291" s="234"/>
      <c r="F291" s="234"/>
      <c r="G291" s="234"/>
      <c r="H291" s="234"/>
      <c r="I291" s="234"/>
      <c r="J291" s="234"/>
      <c r="K291" s="234"/>
      <c r="L291" s="234"/>
      <c r="M291" s="234"/>
      <c r="N291" s="234"/>
      <c r="O291" s="234"/>
      <c r="P291" s="234"/>
    </row>
    <row r="292" spans="2:16" x14ac:dyDescent="0.25">
      <c r="B292" s="234"/>
      <c r="C292" s="234"/>
      <c r="D292" s="234"/>
      <c r="E292" s="234"/>
      <c r="F292" s="234"/>
      <c r="G292" s="234"/>
      <c r="H292" s="234"/>
      <c r="I292" s="234"/>
      <c r="J292" s="234"/>
      <c r="K292" s="234"/>
      <c r="L292" s="234"/>
      <c r="M292" s="234"/>
      <c r="N292" s="234"/>
      <c r="O292" s="234"/>
      <c r="P292" s="234"/>
    </row>
    <row r="293" spans="2:16" x14ac:dyDescent="0.25">
      <c r="B293" s="234"/>
      <c r="C293" s="234"/>
      <c r="D293" s="234"/>
      <c r="E293" s="234"/>
      <c r="F293" s="234"/>
      <c r="G293" s="234"/>
      <c r="H293" s="234"/>
      <c r="I293" s="234"/>
      <c r="J293" s="234"/>
      <c r="K293" s="234"/>
      <c r="L293" s="234"/>
      <c r="M293" s="234"/>
      <c r="N293" s="234"/>
      <c r="O293" s="234"/>
      <c r="P293" s="234"/>
    </row>
    <row r="294" spans="2:16" x14ac:dyDescent="0.25">
      <c r="B294" s="234"/>
      <c r="C294" s="234"/>
      <c r="D294" s="234"/>
      <c r="E294" s="234"/>
      <c r="F294" s="234"/>
      <c r="G294" s="234"/>
      <c r="H294" s="234"/>
      <c r="I294" s="234"/>
      <c r="J294" s="234"/>
      <c r="K294" s="234"/>
      <c r="L294" s="234"/>
      <c r="M294" s="234"/>
      <c r="N294" s="234"/>
      <c r="O294" s="234"/>
      <c r="P294" s="234"/>
    </row>
    <row r="295" spans="2:16" x14ac:dyDescent="0.25">
      <c r="B295" s="234"/>
      <c r="C295" s="234"/>
      <c r="D295" s="234"/>
      <c r="E295" s="234"/>
      <c r="F295" s="234"/>
      <c r="G295" s="234"/>
      <c r="H295" s="234"/>
      <c r="I295" s="234"/>
      <c r="J295" s="234"/>
      <c r="K295" s="234"/>
      <c r="L295" s="234"/>
      <c r="M295" s="234"/>
      <c r="N295" s="234"/>
      <c r="O295" s="234"/>
      <c r="P295" s="234"/>
    </row>
    <row r="296" spans="2:16" x14ac:dyDescent="0.25">
      <c r="B296" s="234"/>
      <c r="C296" s="234"/>
      <c r="D296" s="234"/>
      <c r="E296" s="234"/>
      <c r="F296" s="234"/>
      <c r="G296" s="234"/>
      <c r="H296" s="234"/>
      <c r="I296" s="234"/>
      <c r="J296" s="234"/>
      <c r="K296" s="234"/>
      <c r="L296" s="234"/>
      <c r="M296" s="234"/>
      <c r="N296" s="234"/>
      <c r="O296" s="234"/>
      <c r="P296" s="234"/>
    </row>
    <row r="297" spans="2:16" x14ac:dyDescent="0.25">
      <c r="B297" s="234"/>
      <c r="C297" s="234"/>
      <c r="D297" s="234"/>
      <c r="E297" s="234"/>
      <c r="F297" s="234"/>
      <c r="G297" s="234"/>
      <c r="H297" s="234"/>
      <c r="I297" s="234"/>
      <c r="J297" s="234"/>
      <c r="K297" s="234"/>
      <c r="L297" s="234"/>
      <c r="M297" s="234"/>
      <c r="N297" s="234"/>
      <c r="O297" s="234"/>
      <c r="P297" s="234"/>
    </row>
    <row r="298" spans="2:16" x14ac:dyDescent="0.25">
      <c r="B298" s="234"/>
      <c r="C298" s="234"/>
      <c r="D298" s="234"/>
      <c r="E298" s="234"/>
      <c r="F298" s="234"/>
      <c r="G298" s="234"/>
      <c r="H298" s="234"/>
      <c r="I298" s="234"/>
      <c r="J298" s="234"/>
      <c r="K298" s="234"/>
      <c r="L298" s="234"/>
      <c r="M298" s="234"/>
      <c r="N298" s="234"/>
      <c r="O298" s="234"/>
      <c r="P298" s="234"/>
    </row>
    <row r="299" spans="2:16" x14ac:dyDescent="0.25">
      <c r="B299" s="234"/>
      <c r="C299" s="234"/>
      <c r="D299" s="234"/>
      <c r="E299" s="234"/>
      <c r="F299" s="234"/>
      <c r="G299" s="234"/>
      <c r="H299" s="234"/>
      <c r="I299" s="234"/>
      <c r="J299" s="234"/>
      <c r="K299" s="234"/>
      <c r="L299" s="234"/>
      <c r="M299" s="234"/>
      <c r="N299" s="234"/>
      <c r="O299" s="234"/>
      <c r="P299" s="234"/>
    </row>
    <row r="300" spans="2:16" x14ac:dyDescent="0.25">
      <c r="B300" s="234"/>
      <c r="C300" s="234"/>
      <c r="D300" s="234"/>
      <c r="E300" s="234"/>
      <c r="F300" s="234"/>
      <c r="G300" s="234"/>
      <c r="H300" s="234"/>
      <c r="I300" s="234"/>
      <c r="J300" s="234"/>
      <c r="K300" s="234"/>
      <c r="L300" s="234"/>
      <c r="M300" s="234"/>
      <c r="N300" s="234"/>
      <c r="O300" s="234"/>
      <c r="P300" s="234"/>
    </row>
    <row r="301" spans="2:16" x14ac:dyDescent="0.25">
      <c r="B301" s="234"/>
      <c r="C301" s="234"/>
      <c r="D301" s="234"/>
      <c r="E301" s="234"/>
      <c r="F301" s="234"/>
      <c r="G301" s="234"/>
      <c r="H301" s="234"/>
      <c r="I301" s="234"/>
      <c r="J301" s="234"/>
      <c r="K301" s="234"/>
      <c r="L301" s="234"/>
      <c r="M301" s="234"/>
      <c r="N301" s="234"/>
      <c r="O301" s="234"/>
      <c r="P301" s="234"/>
    </row>
    <row r="302" spans="2:16" x14ac:dyDescent="0.25">
      <c r="B302" s="234"/>
      <c r="C302" s="234"/>
      <c r="D302" s="234"/>
      <c r="E302" s="234"/>
      <c r="F302" s="234"/>
      <c r="G302" s="234"/>
      <c r="H302" s="234"/>
      <c r="I302" s="234"/>
      <c r="J302" s="234"/>
      <c r="K302" s="234"/>
      <c r="L302" s="234"/>
      <c r="M302" s="234"/>
      <c r="N302" s="234"/>
      <c r="O302" s="234"/>
      <c r="P302" s="234"/>
    </row>
    <row r="303" spans="2:16" x14ac:dyDescent="0.25">
      <c r="B303" s="234"/>
      <c r="C303" s="234"/>
      <c r="D303" s="234"/>
      <c r="E303" s="234"/>
      <c r="F303" s="234"/>
      <c r="G303" s="234"/>
      <c r="H303" s="234"/>
      <c r="I303" s="234"/>
      <c r="J303" s="234"/>
      <c r="K303" s="234"/>
      <c r="L303" s="234"/>
      <c r="M303" s="234"/>
      <c r="N303" s="234"/>
      <c r="O303" s="234"/>
      <c r="P303" s="234"/>
    </row>
    <row r="304" spans="2:16" x14ac:dyDescent="0.25">
      <c r="B304" s="234"/>
      <c r="C304" s="234"/>
      <c r="D304" s="234"/>
      <c r="E304" s="234"/>
      <c r="F304" s="234"/>
      <c r="G304" s="234"/>
      <c r="H304" s="234"/>
      <c r="I304" s="234"/>
      <c r="J304" s="234"/>
      <c r="K304" s="234"/>
      <c r="L304" s="234"/>
      <c r="M304" s="234"/>
      <c r="N304" s="234"/>
      <c r="O304" s="234"/>
      <c r="P304" s="234"/>
    </row>
    <row r="305" spans="2:16" x14ac:dyDescent="0.25">
      <c r="B305" s="234"/>
      <c r="C305" s="234"/>
      <c r="D305" s="234"/>
      <c r="E305" s="234"/>
      <c r="F305" s="234"/>
      <c r="G305" s="234"/>
      <c r="H305" s="234"/>
      <c r="I305" s="234"/>
      <c r="J305" s="234"/>
      <c r="K305" s="234"/>
      <c r="L305" s="234"/>
      <c r="M305" s="234"/>
      <c r="N305" s="234"/>
      <c r="O305" s="234"/>
      <c r="P305" s="234"/>
    </row>
    <row r="306" spans="2:16" x14ac:dyDescent="0.25">
      <c r="B306" s="234"/>
      <c r="C306" s="234"/>
      <c r="D306" s="234"/>
      <c r="E306" s="234"/>
      <c r="F306" s="234"/>
      <c r="G306" s="234"/>
      <c r="H306" s="234"/>
      <c r="I306" s="234"/>
      <c r="J306" s="234"/>
      <c r="K306" s="234"/>
      <c r="L306" s="234"/>
      <c r="M306" s="234"/>
      <c r="N306" s="234"/>
      <c r="O306" s="234"/>
      <c r="P306" s="234"/>
    </row>
    <row r="307" spans="2:16" x14ac:dyDescent="0.25">
      <c r="B307" s="234"/>
      <c r="C307" s="234"/>
      <c r="D307" s="234"/>
      <c r="E307" s="234"/>
      <c r="F307" s="234"/>
      <c r="G307" s="234"/>
      <c r="H307" s="234"/>
      <c r="I307" s="234"/>
      <c r="J307" s="234"/>
      <c r="K307" s="234"/>
      <c r="L307" s="234"/>
      <c r="M307" s="234"/>
      <c r="N307" s="234"/>
      <c r="O307" s="234"/>
      <c r="P307" s="234"/>
    </row>
    <row r="308" spans="2:16" x14ac:dyDescent="0.25">
      <c r="B308" s="234"/>
      <c r="C308" s="234"/>
      <c r="D308" s="234"/>
      <c r="E308" s="234"/>
      <c r="F308" s="234"/>
      <c r="G308" s="234"/>
      <c r="H308" s="234"/>
      <c r="I308" s="234"/>
      <c r="J308" s="234"/>
      <c r="K308" s="234"/>
      <c r="L308" s="234"/>
      <c r="M308" s="234"/>
      <c r="N308" s="234"/>
      <c r="O308" s="234"/>
      <c r="P308" s="234"/>
    </row>
    <row r="309" spans="2:16" x14ac:dyDescent="0.25">
      <c r="B309" s="234"/>
      <c r="C309" s="234"/>
      <c r="D309" s="234"/>
      <c r="E309" s="234"/>
      <c r="F309" s="234"/>
      <c r="G309" s="234"/>
      <c r="H309" s="234"/>
      <c r="I309" s="234"/>
      <c r="J309" s="234"/>
      <c r="K309" s="234"/>
      <c r="L309" s="234"/>
      <c r="M309" s="234"/>
      <c r="N309" s="234"/>
      <c r="O309" s="234"/>
      <c r="P309" s="234"/>
    </row>
    <row r="310" spans="2:16" x14ac:dyDescent="0.25">
      <c r="B310" s="234"/>
      <c r="C310" s="234"/>
      <c r="D310" s="234"/>
      <c r="E310" s="234"/>
      <c r="F310" s="234"/>
      <c r="G310" s="234"/>
      <c r="H310" s="234"/>
      <c r="I310" s="234"/>
      <c r="J310" s="234"/>
      <c r="K310" s="234"/>
      <c r="L310" s="234"/>
      <c r="M310" s="234"/>
      <c r="N310" s="234"/>
      <c r="O310" s="234"/>
      <c r="P310" s="234"/>
    </row>
    <row r="311" spans="2:16" x14ac:dyDescent="0.25">
      <c r="B311" s="234"/>
      <c r="C311" s="234"/>
      <c r="D311" s="234"/>
      <c r="E311" s="234"/>
      <c r="F311" s="234"/>
      <c r="G311" s="234"/>
      <c r="H311" s="234"/>
      <c r="I311" s="234"/>
      <c r="J311" s="234"/>
      <c r="K311" s="234"/>
      <c r="L311" s="234"/>
      <c r="M311" s="234"/>
      <c r="N311" s="234"/>
      <c r="O311" s="234"/>
      <c r="P311" s="234"/>
    </row>
    <row r="312" spans="2:16" x14ac:dyDescent="0.25">
      <c r="B312" s="234"/>
      <c r="C312" s="234"/>
      <c r="D312" s="234"/>
      <c r="E312" s="234"/>
      <c r="F312" s="234"/>
      <c r="G312" s="234"/>
      <c r="H312" s="234"/>
      <c r="I312" s="234"/>
      <c r="J312" s="234"/>
      <c r="K312" s="234"/>
      <c r="L312" s="234"/>
      <c r="M312" s="234"/>
      <c r="N312" s="234"/>
      <c r="O312" s="234"/>
      <c r="P312" s="234"/>
    </row>
    <row r="313" spans="2:16" x14ac:dyDescent="0.25">
      <c r="B313" s="234"/>
      <c r="C313" s="234"/>
      <c r="D313" s="234"/>
      <c r="E313" s="234"/>
      <c r="F313" s="234"/>
      <c r="G313" s="234"/>
      <c r="H313" s="234"/>
      <c r="I313" s="234"/>
      <c r="J313" s="234"/>
      <c r="K313" s="234"/>
      <c r="L313" s="234"/>
      <c r="M313" s="234"/>
      <c r="N313" s="234"/>
      <c r="O313" s="234"/>
      <c r="P313" s="234"/>
    </row>
    <row r="314" spans="2:16" x14ac:dyDescent="0.25">
      <c r="B314" s="234"/>
      <c r="C314" s="234"/>
      <c r="D314" s="234"/>
      <c r="E314" s="234"/>
      <c r="F314" s="234"/>
      <c r="G314" s="234"/>
      <c r="H314" s="234"/>
      <c r="I314" s="234"/>
      <c r="J314" s="234"/>
      <c r="K314" s="234"/>
      <c r="L314" s="234"/>
      <c r="M314" s="234"/>
      <c r="N314" s="234"/>
      <c r="O314" s="234"/>
      <c r="P314" s="234"/>
    </row>
    <row r="315" spans="2:16" x14ac:dyDescent="0.25">
      <c r="B315" s="234"/>
      <c r="C315" s="234"/>
      <c r="D315" s="234"/>
      <c r="E315" s="234"/>
      <c r="F315" s="234"/>
      <c r="G315" s="234"/>
      <c r="H315" s="234"/>
      <c r="I315" s="234"/>
      <c r="J315" s="234"/>
      <c r="K315" s="234"/>
      <c r="L315" s="234"/>
      <c r="M315" s="234"/>
      <c r="N315" s="234"/>
      <c r="O315" s="234"/>
      <c r="P315" s="234"/>
    </row>
    <row r="316" spans="2:16" x14ac:dyDescent="0.25">
      <c r="B316" s="234"/>
      <c r="C316" s="234"/>
      <c r="D316" s="234"/>
      <c r="E316" s="234"/>
      <c r="F316" s="234"/>
      <c r="G316" s="234"/>
      <c r="H316" s="234"/>
      <c r="I316" s="234"/>
      <c r="J316" s="234"/>
      <c r="K316" s="234"/>
      <c r="L316" s="234"/>
      <c r="M316" s="234"/>
      <c r="N316" s="234"/>
      <c r="O316" s="234"/>
      <c r="P316" s="234"/>
    </row>
    <row r="317" spans="2:16" x14ac:dyDescent="0.25">
      <c r="B317" s="234"/>
      <c r="C317" s="234"/>
      <c r="D317" s="234"/>
      <c r="E317" s="234"/>
      <c r="F317" s="234"/>
      <c r="G317" s="234"/>
      <c r="H317" s="234"/>
      <c r="I317" s="234"/>
      <c r="J317" s="234"/>
      <c r="K317" s="234"/>
      <c r="L317" s="234"/>
      <c r="M317" s="234"/>
      <c r="N317" s="234"/>
      <c r="O317" s="234"/>
      <c r="P317" s="234"/>
    </row>
    <row r="318" spans="2:16" x14ac:dyDescent="0.25">
      <c r="B318" s="234"/>
      <c r="C318" s="234"/>
      <c r="D318" s="234"/>
      <c r="E318" s="234"/>
      <c r="F318" s="234"/>
      <c r="G318" s="234"/>
      <c r="H318" s="234"/>
      <c r="I318" s="234"/>
      <c r="J318" s="234"/>
      <c r="K318" s="234"/>
      <c r="L318" s="234"/>
      <c r="M318" s="234"/>
      <c r="N318" s="234"/>
      <c r="O318" s="234"/>
      <c r="P318" s="234"/>
    </row>
    <row r="319" spans="2:16" x14ac:dyDescent="0.25">
      <c r="B319" s="234"/>
      <c r="C319" s="234"/>
      <c r="D319" s="234"/>
      <c r="E319" s="234"/>
      <c r="F319" s="234"/>
      <c r="G319" s="234"/>
      <c r="H319" s="234"/>
      <c r="I319" s="234"/>
      <c r="J319" s="234"/>
      <c r="K319" s="234"/>
      <c r="L319" s="234"/>
      <c r="M319" s="234"/>
      <c r="N319" s="234"/>
      <c r="O319" s="234"/>
      <c r="P319" s="234"/>
    </row>
    <row r="320" spans="2:16" x14ac:dyDescent="0.25">
      <c r="B320" s="234"/>
      <c r="C320" s="234"/>
      <c r="D320" s="234"/>
      <c r="E320" s="234"/>
      <c r="F320" s="234"/>
      <c r="G320" s="234"/>
      <c r="H320" s="234"/>
      <c r="I320" s="234"/>
      <c r="J320" s="234"/>
      <c r="K320" s="234"/>
      <c r="L320" s="234"/>
      <c r="M320" s="234"/>
      <c r="N320" s="234"/>
      <c r="O320" s="234"/>
      <c r="P320" s="234"/>
    </row>
    <row r="321" spans="2:16" x14ac:dyDescent="0.25">
      <c r="B321" s="234"/>
      <c r="C321" s="234"/>
      <c r="D321" s="234"/>
      <c r="E321" s="234"/>
      <c r="F321" s="234"/>
      <c r="G321" s="234"/>
      <c r="H321" s="234"/>
      <c r="I321" s="234"/>
      <c r="J321" s="234"/>
      <c r="K321" s="234"/>
      <c r="L321" s="234"/>
      <c r="M321" s="234"/>
      <c r="N321" s="234"/>
      <c r="O321" s="234"/>
      <c r="P321" s="234"/>
    </row>
    <row r="322" spans="2:16" x14ac:dyDescent="0.25">
      <c r="B322" s="234"/>
      <c r="C322" s="234"/>
      <c r="D322" s="234"/>
      <c r="E322" s="234"/>
      <c r="F322" s="234"/>
      <c r="G322" s="234"/>
      <c r="H322" s="234"/>
      <c r="I322" s="234"/>
      <c r="J322" s="234"/>
      <c r="K322" s="234"/>
      <c r="L322" s="234"/>
      <c r="M322" s="234"/>
      <c r="N322" s="234"/>
      <c r="O322" s="234"/>
      <c r="P322" s="234"/>
    </row>
    <row r="323" spans="2:16" x14ac:dyDescent="0.25">
      <c r="B323" s="234"/>
      <c r="C323" s="234"/>
      <c r="D323" s="234"/>
      <c r="E323" s="234"/>
      <c r="F323" s="234"/>
      <c r="G323" s="234"/>
      <c r="H323" s="234"/>
      <c r="I323" s="234"/>
      <c r="J323" s="234"/>
      <c r="K323" s="234"/>
      <c r="L323" s="234"/>
      <c r="M323" s="234"/>
      <c r="N323" s="234"/>
      <c r="O323" s="234"/>
      <c r="P323" s="234"/>
    </row>
    <row r="324" spans="2:16" x14ac:dyDescent="0.25">
      <c r="B324" s="234"/>
      <c r="C324" s="234"/>
      <c r="D324" s="234"/>
      <c r="E324" s="234"/>
      <c r="F324" s="234"/>
      <c r="G324" s="234"/>
      <c r="H324" s="234"/>
      <c r="I324" s="234"/>
      <c r="J324" s="234"/>
      <c r="K324" s="234"/>
      <c r="L324" s="234"/>
      <c r="M324" s="234"/>
      <c r="N324" s="234"/>
      <c r="O324" s="234"/>
      <c r="P324" s="234"/>
    </row>
    <row r="325" spans="2:16" x14ac:dyDescent="0.25">
      <c r="B325" s="234"/>
      <c r="C325" s="234"/>
      <c r="D325" s="234"/>
      <c r="E325" s="234"/>
      <c r="F325" s="234"/>
      <c r="G325" s="234"/>
      <c r="H325" s="234"/>
      <c r="I325" s="234"/>
      <c r="J325" s="234"/>
      <c r="K325" s="234"/>
      <c r="L325" s="234"/>
      <c r="M325" s="234"/>
      <c r="N325" s="234"/>
      <c r="O325" s="234"/>
      <c r="P325" s="234"/>
    </row>
    <row r="326" spans="2:16" x14ac:dyDescent="0.25">
      <c r="B326" s="234"/>
      <c r="C326" s="234"/>
      <c r="D326" s="234"/>
      <c r="E326" s="234"/>
      <c r="F326" s="234"/>
      <c r="G326" s="234"/>
      <c r="H326" s="234"/>
      <c r="I326" s="234"/>
      <c r="J326" s="234"/>
      <c r="K326" s="234"/>
      <c r="L326" s="234"/>
      <c r="M326" s="234"/>
      <c r="N326" s="234"/>
      <c r="O326" s="234"/>
      <c r="P326" s="234"/>
    </row>
    <row r="327" spans="2:16" x14ac:dyDescent="0.25">
      <c r="B327" s="234"/>
      <c r="C327" s="234"/>
      <c r="D327" s="234"/>
      <c r="E327" s="234"/>
      <c r="F327" s="234"/>
      <c r="G327" s="234"/>
      <c r="H327" s="234"/>
      <c r="I327" s="234"/>
      <c r="J327" s="234"/>
      <c r="K327" s="234"/>
      <c r="L327" s="234"/>
      <c r="M327" s="234"/>
      <c r="N327" s="234"/>
      <c r="O327" s="234"/>
      <c r="P327" s="234"/>
    </row>
    <row r="328" spans="2:16" x14ac:dyDescent="0.25">
      <c r="B328" s="234"/>
      <c r="C328" s="234"/>
      <c r="D328" s="234"/>
      <c r="E328" s="234"/>
      <c r="F328" s="234"/>
      <c r="G328" s="234"/>
      <c r="H328" s="234"/>
      <c r="I328" s="234"/>
      <c r="J328" s="234"/>
      <c r="K328" s="234"/>
      <c r="L328" s="234"/>
      <c r="M328" s="234"/>
      <c r="N328" s="234"/>
      <c r="O328" s="234"/>
      <c r="P328" s="234"/>
    </row>
    <row r="329" spans="2:16" x14ac:dyDescent="0.25">
      <c r="B329" s="234"/>
      <c r="C329" s="234"/>
      <c r="D329" s="234"/>
      <c r="E329" s="234"/>
      <c r="F329" s="234"/>
      <c r="G329" s="234"/>
      <c r="H329" s="234"/>
      <c r="I329" s="234"/>
      <c r="J329" s="234"/>
      <c r="K329" s="234"/>
      <c r="L329" s="234"/>
      <c r="M329" s="234"/>
      <c r="N329" s="234"/>
      <c r="O329" s="234"/>
      <c r="P329" s="234"/>
    </row>
    <row r="330" spans="2:16" x14ac:dyDescent="0.25">
      <c r="B330" s="234"/>
      <c r="C330" s="234"/>
      <c r="D330" s="234"/>
      <c r="E330" s="234"/>
      <c r="F330" s="234"/>
      <c r="G330" s="234"/>
      <c r="H330" s="234"/>
      <c r="I330" s="234"/>
      <c r="J330" s="234"/>
      <c r="K330" s="234"/>
      <c r="L330" s="234"/>
      <c r="M330" s="234"/>
      <c r="N330" s="234"/>
      <c r="O330" s="234"/>
      <c r="P330" s="234"/>
    </row>
    <row r="331" spans="2:16" x14ac:dyDescent="0.25">
      <c r="B331" s="234"/>
      <c r="C331" s="234"/>
      <c r="D331" s="234"/>
      <c r="E331" s="234"/>
      <c r="F331" s="234"/>
      <c r="G331" s="234"/>
      <c r="H331" s="234"/>
      <c r="I331" s="234"/>
      <c r="J331" s="234"/>
      <c r="K331" s="234"/>
      <c r="L331" s="234"/>
      <c r="M331" s="234"/>
      <c r="N331" s="234"/>
      <c r="O331" s="234"/>
      <c r="P331" s="234"/>
    </row>
    <row r="332" spans="2:16" x14ac:dyDescent="0.25">
      <c r="B332" s="234"/>
      <c r="C332" s="234"/>
      <c r="D332" s="234"/>
      <c r="E332" s="234"/>
      <c r="F332" s="234"/>
      <c r="G332" s="234"/>
      <c r="H332" s="234"/>
      <c r="I332" s="234"/>
      <c r="J332" s="234"/>
      <c r="K332" s="234"/>
      <c r="L332" s="234"/>
      <c r="M332" s="234"/>
      <c r="N332" s="234"/>
      <c r="O332" s="234"/>
      <c r="P332" s="234"/>
    </row>
    <row r="333" spans="2:16" x14ac:dyDescent="0.25">
      <c r="B333" s="234"/>
      <c r="C333" s="234"/>
      <c r="D333" s="234"/>
      <c r="E333" s="234"/>
      <c r="F333" s="234"/>
      <c r="G333" s="234"/>
      <c r="H333" s="234"/>
      <c r="I333" s="234"/>
      <c r="J333" s="234"/>
      <c r="K333" s="234"/>
      <c r="L333" s="234"/>
      <c r="M333" s="234"/>
      <c r="N333" s="234"/>
      <c r="O333" s="234"/>
      <c r="P333" s="234"/>
    </row>
    <row r="334" spans="2:16" x14ac:dyDescent="0.25">
      <c r="B334" s="234"/>
      <c r="C334" s="234"/>
      <c r="D334" s="234"/>
      <c r="E334" s="234"/>
      <c r="F334" s="234"/>
      <c r="G334" s="234"/>
      <c r="H334" s="234"/>
      <c r="I334" s="234"/>
      <c r="J334" s="234"/>
      <c r="K334" s="234"/>
      <c r="L334" s="234"/>
      <c r="M334" s="234"/>
      <c r="N334" s="234"/>
      <c r="O334" s="234"/>
      <c r="P334" s="234"/>
    </row>
    <row r="335" spans="2:16" x14ac:dyDescent="0.25">
      <c r="B335" s="234"/>
      <c r="C335" s="234"/>
      <c r="D335" s="234"/>
      <c r="E335" s="234"/>
      <c r="F335" s="234"/>
      <c r="G335" s="234"/>
      <c r="H335" s="234"/>
      <c r="I335" s="234"/>
      <c r="J335" s="234"/>
      <c r="K335" s="234"/>
      <c r="L335" s="234"/>
      <c r="M335" s="234"/>
      <c r="N335" s="234"/>
      <c r="O335" s="234"/>
      <c r="P335" s="234"/>
    </row>
    <row r="336" spans="2:16" x14ac:dyDescent="0.25">
      <c r="B336" s="234"/>
      <c r="C336" s="234"/>
      <c r="D336" s="234"/>
      <c r="E336" s="234"/>
      <c r="F336" s="234"/>
      <c r="G336" s="234"/>
      <c r="H336" s="234"/>
      <c r="I336" s="234"/>
      <c r="J336" s="234"/>
      <c r="K336" s="234"/>
      <c r="L336" s="234"/>
      <c r="M336" s="234"/>
      <c r="N336" s="234"/>
      <c r="O336" s="234"/>
      <c r="P336" s="234"/>
    </row>
    <row r="337" spans="2:16" x14ac:dyDescent="0.25">
      <c r="B337" s="234"/>
      <c r="C337" s="234"/>
      <c r="D337" s="234"/>
      <c r="E337" s="234"/>
      <c r="F337" s="234"/>
      <c r="G337" s="234"/>
      <c r="H337" s="234"/>
      <c r="I337" s="234"/>
      <c r="J337" s="234"/>
      <c r="K337" s="234"/>
      <c r="L337" s="234"/>
      <c r="M337" s="234"/>
      <c r="N337" s="234"/>
      <c r="O337" s="234"/>
      <c r="P337" s="234"/>
    </row>
    <row r="338" spans="2:16" x14ac:dyDescent="0.25">
      <c r="B338" s="234"/>
      <c r="C338" s="234"/>
      <c r="D338" s="234"/>
      <c r="E338" s="234"/>
      <c r="F338" s="234"/>
      <c r="G338" s="234"/>
      <c r="H338" s="234"/>
      <c r="I338" s="234"/>
      <c r="J338" s="234"/>
      <c r="K338" s="234"/>
      <c r="L338" s="234"/>
      <c r="M338" s="234"/>
      <c r="N338" s="234"/>
      <c r="O338" s="234"/>
      <c r="P338" s="234"/>
    </row>
    <row r="339" spans="2:16" x14ac:dyDescent="0.25">
      <c r="B339" s="234"/>
      <c r="C339" s="234"/>
      <c r="D339" s="234"/>
      <c r="E339" s="234"/>
      <c r="F339" s="234"/>
      <c r="G339" s="234"/>
      <c r="H339" s="234"/>
      <c r="I339" s="234"/>
      <c r="J339" s="234"/>
      <c r="K339" s="234"/>
      <c r="L339" s="234"/>
      <c r="M339" s="234"/>
      <c r="N339" s="234"/>
      <c r="O339" s="234"/>
      <c r="P339" s="234"/>
    </row>
    <row r="340" spans="2:16" x14ac:dyDescent="0.25">
      <c r="B340" s="234"/>
      <c r="C340" s="234"/>
      <c r="D340" s="234"/>
      <c r="E340" s="234"/>
      <c r="F340" s="234"/>
      <c r="G340" s="234"/>
      <c r="H340" s="234"/>
      <c r="I340" s="234"/>
      <c r="J340" s="234"/>
      <c r="K340" s="234"/>
      <c r="L340" s="234"/>
      <c r="M340" s="234"/>
      <c r="N340" s="234"/>
      <c r="O340" s="234"/>
      <c r="P340" s="234"/>
    </row>
    <row r="341" spans="2:16" x14ac:dyDescent="0.25">
      <c r="B341" s="234"/>
      <c r="C341" s="234"/>
      <c r="D341" s="234"/>
      <c r="E341" s="234"/>
      <c r="F341" s="234"/>
      <c r="G341" s="234"/>
      <c r="H341" s="234"/>
      <c r="I341" s="234"/>
      <c r="J341" s="234"/>
      <c r="K341" s="234"/>
      <c r="L341" s="234"/>
      <c r="M341" s="234"/>
      <c r="N341" s="234"/>
      <c r="O341" s="234"/>
      <c r="P341" s="234"/>
    </row>
    <row r="342" spans="2:16" x14ac:dyDescent="0.25">
      <c r="B342" s="234"/>
      <c r="C342" s="234"/>
      <c r="D342" s="234"/>
      <c r="E342" s="234"/>
      <c r="F342" s="234"/>
      <c r="G342" s="234"/>
      <c r="H342" s="234"/>
      <c r="I342" s="234"/>
      <c r="J342" s="234"/>
      <c r="K342" s="234"/>
      <c r="L342" s="234"/>
      <c r="M342" s="234"/>
      <c r="N342" s="234"/>
      <c r="O342" s="234"/>
      <c r="P342" s="234"/>
    </row>
    <row r="343" spans="2:16" x14ac:dyDescent="0.25">
      <c r="B343" s="234"/>
      <c r="C343" s="234"/>
      <c r="D343" s="234"/>
      <c r="E343" s="234"/>
      <c r="F343" s="234"/>
      <c r="G343" s="234"/>
      <c r="H343" s="234"/>
      <c r="I343" s="234"/>
      <c r="J343" s="234"/>
      <c r="K343" s="234"/>
      <c r="L343" s="234"/>
      <c r="M343" s="234"/>
      <c r="N343" s="234"/>
      <c r="O343" s="234"/>
      <c r="P343" s="234"/>
    </row>
    <row r="344" spans="2:16" x14ac:dyDescent="0.25">
      <c r="B344" s="234"/>
      <c r="C344" s="234"/>
      <c r="D344" s="234"/>
      <c r="E344" s="234"/>
      <c r="F344" s="234"/>
      <c r="G344" s="234"/>
      <c r="H344" s="234"/>
      <c r="I344" s="234"/>
      <c r="J344" s="234"/>
      <c r="K344" s="234"/>
      <c r="L344" s="234"/>
      <c r="M344" s="234"/>
      <c r="N344" s="234"/>
      <c r="O344" s="234"/>
      <c r="P344" s="234"/>
    </row>
    <row r="345" spans="2:16" x14ac:dyDescent="0.25">
      <c r="B345" s="234"/>
      <c r="C345" s="234"/>
      <c r="D345" s="234"/>
      <c r="E345" s="234"/>
      <c r="F345" s="234"/>
      <c r="G345" s="234"/>
      <c r="H345" s="234"/>
      <c r="I345" s="234"/>
      <c r="J345" s="234"/>
      <c r="K345" s="234"/>
      <c r="L345" s="234"/>
      <c r="M345" s="234"/>
      <c r="N345" s="234"/>
      <c r="O345" s="234"/>
      <c r="P345" s="234"/>
    </row>
    <row r="346" spans="2:16" x14ac:dyDescent="0.25">
      <c r="B346" s="234"/>
      <c r="C346" s="234"/>
      <c r="D346" s="234"/>
      <c r="E346" s="234"/>
      <c r="F346" s="234"/>
      <c r="G346" s="234"/>
      <c r="H346" s="234"/>
      <c r="I346" s="234"/>
      <c r="J346" s="234"/>
      <c r="K346" s="234"/>
      <c r="L346" s="234"/>
      <c r="M346" s="234"/>
      <c r="N346" s="234"/>
      <c r="O346" s="234"/>
      <c r="P346" s="234"/>
    </row>
    <row r="347" spans="2:16" x14ac:dyDescent="0.25">
      <c r="B347" s="234"/>
      <c r="C347" s="234"/>
      <c r="D347" s="234"/>
      <c r="E347" s="234"/>
      <c r="F347" s="234"/>
      <c r="G347" s="234"/>
      <c r="H347" s="234"/>
      <c r="I347" s="234"/>
      <c r="J347" s="234"/>
      <c r="K347" s="234"/>
      <c r="L347" s="234"/>
      <c r="M347" s="234"/>
      <c r="N347" s="234"/>
      <c r="O347" s="234"/>
      <c r="P347" s="234"/>
    </row>
    <row r="348" spans="2:16" x14ac:dyDescent="0.25">
      <c r="B348" s="234"/>
      <c r="C348" s="234"/>
      <c r="D348" s="234"/>
      <c r="E348" s="234"/>
      <c r="F348" s="234"/>
      <c r="G348" s="234"/>
      <c r="H348" s="234"/>
      <c r="I348" s="234"/>
      <c r="J348" s="234"/>
      <c r="K348" s="234"/>
      <c r="L348" s="234"/>
      <c r="M348" s="234"/>
      <c r="N348" s="234"/>
      <c r="O348" s="234"/>
      <c r="P348" s="234"/>
    </row>
    <row r="349" spans="2:16" x14ac:dyDescent="0.25">
      <c r="B349" s="234"/>
      <c r="C349" s="234"/>
      <c r="D349" s="234"/>
      <c r="E349" s="234"/>
      <c r="F349" s="234"/>
      <c r="G349" s="234"/>
      <c r="H349" s="234"/>
      <c r="I349" s="234"/>
      <c r="J349" s="234"/>
      <c r="K349" s="234"/>
      <c r="L349" s="234"/>
      <c r="M349" s="234"/>
      <c r="N349" s="234"/>
      <c r="O349" s="234"/>
      <c r="P349" s="234"/>
    </row>
    <row r="350" spans="2:16" x14ac:dyDescent="0.25">
      <c r="B350" s="234"/>
      <c r="C350" s="234"/>
      <c r="D350" s="234"/>
      <c r="E350" s="234"/>
      <c r="F350" s="234"/>
      <c r="G350" s="234"/>
      <c r="H350" s="234"/>
      <c r="I350" s="234"/>
      <c r="J350" s="234"/>
      <c r="K350" s="234"/>
      <c r="L350" s="234"/>
      <c r="M350" s="234"/>
      <c r="N350" s="234"/>
      <c r="O350" s="234"/>
      <c r="P350" s="234"/>
    </row>
    <row r="351" spans="2:16" x14ac:dyDescent="0.25">
      <c r="B351" s="234"/>
      <c r="C351" s="234"/>
      <c r="D351" s="234"/>
      <c r="E351" s="234"/>
      <c r="F351" s="234"/>
      <c r="G351" s="234"/>
      <c r="H351" s="234"/>
      <c r="I351" s="234"/>
      <c r="J351" s="234"/>
      <c r="K351" s="234"/>
      <c r="L351" s="234"/>
      <c r="M351" s="234"/>
      <c r="N351" s="234"/>
      <c r="O351" s="234"/>
      <c r="P351" s="234"/>
    </row>
    <row r="352" spans="2:16" x14ac:dyDescent="0.25">
      <c r="B352" s="234"/>
      <c r="C352" s="234"/>
      <c r="D352" s="234"/>
      <c r="E352" s="234"/>
      <c r="F352" s="234"/>
      <c r="G352" s="234"/>
      <c r="H352" s="234"/>
      <c r="I352" s="234"/>
      <c r="J352" s="234"/>
      <c r="K352" s="234"/>
      <c r="L352" s="234"/>
      <c r="M352" s="234"/>
      <c r="N352" s="234"/>
      <c r="O352" s="234"/>
      <c r="P352" s="234"/>
    </row>
    <row r="353" spans="2:16" x14ac:dyDescent="0.25">
      <c r="B353" s="234"/>
      <c r="C353" s="234"/>
      <c r="D353" s="234"/>
      <c r="E353" s="234"/>
      <c r="F353" s="234"/>
      <c r="G353" s="234"/>
      <c r="H353" s="234"/>
      <c r="I353" s="234"/>
      <c r="J353" s="234"/>
      <c r="K353" s="234"/>
      <c r="L353" s="234"/>
      <c r="M353" s="234"/>
      <c r="N353" s="234"/>
      <c r="O353" s="234"/>
      <c r="P353" s="234"/>
    </row>
    <row r="354" spans="2:16" x14ac:dyDescent="0.25">
      <c r="B354" s="234"/>
      <c r="C354" s="234"/>
      <c r="D354" s="234"/>
      <c r="E354" s="234"/>
      <c r="F354" s="234"/>
      <c r="G354" s="234"/>
      <c r="H354" s="234"/>
      <c r="I354" s="234"/>
      <c r="J354" s="234"/>
      <c r="K354" s="234"/>
      <c r="L354" s="234"/>
      <c r="M354" s="234"/>
      <c r="N354" s="234"/>
      <c r="O354" s="234"/>
      <c r="P354" s="234"/>
    </row>
    <row r="355" spans="2:16" x14ac:dyDescent="0.25">
      <c r="B355" s="234"/>
      <c r="C355" s="234"/>
      <c r="D355" s="234"/>
      <c r="E355" s="234"/>
      <c r="F355" s="234"/>
      <c r="G355" s="234"/>
      <c r="H355" s="234"/>
      <c r="I355" s="234"/>
      <c r="J355" s="234"/>
      <c r="K355" s="234"/>
      <c r="L355" s="234"/>
      <c r="M355" s="234"/>
      <c r="N355" s="234"/>
      <c r="O355" s="234"/>
      <c r="P355" s="234"/>
    </row>
    <row r="356" spans="2:16" x14ac:dyDescent="0.25">
      <c r="B356" s="234"/>
      <c r="C356" s="234"/>
      <c r="D356" s="234"/>
      <c r="E356" s="234"/>
      <c r="F356" s="234"/>
      <c r="G356" s="234"/>
      <c r="H356" s="234"/>
      <c r="I356" s="234"/>
      <c r="J356" s="234"/>
      <c r="K356" s="234"/>
      <c r="L356" s="234"/>
      <c r="M356" s="234"/>
      <c r="N356" s="234"/>
      <c r="O356" s="234"/>
      <c r="P356" s="234"/>
    </row>
    <row r="357" spans="2:16" x14ac:dyDescent="0.25">
      <c r="B357" s="234"/>
      <c r="C357" s="234"/>
      <c r="D357" s="234"/>
      <c r="E357" s="234"/>
      <c r="F357" s="234"/>
      <c r="G357" s="234"/>
      <c r="H357" s="234"/>
      <c r="I357" s="234"/>
      <c r="J357" s="234"/>
      <c r="K357" s="234"/>
      <c r="L357" s="234"/>
      <c r="M357" s="234"/>
      <c r="N357" s="234"/>
      <c r="O357" s="234"/>
      <c r="P357" s="234"/>
    </row>
    <row r="358" spans="2:16" x14ac:dyDescent="0.25">
      <c r="B358" s="234"/>
      <c r="C358" s="234"/>
      <c r="D358" s="234"/>
      <c r="E358" s="234"/>
      <c r="F358" s="234"/>
      <c r="G358" s="234"/>
      <c r="H358" s="234"/>
      <c r="I358" s="234"/>
      <c r="J358" s="234"/>
      <c r="K358" s="234"/>
      <c r="L358" s="234"/>
      <c r="M358" s="234"/>
      <c r="N358" s="234"/>
      <c r="O358" s="234"/>
      <c r="P358" s="234"/>
    </row>
    <row r="359" spans="2:16" x14ac:dyDescent="0.25">
      <c r="B359" s="234"/>
      <c r="C359" s="234"/>
      <c r="D359" s="234"/>
      <c r="E359" s="234"/>
      <c r="F359" s="234"/>
      <c r="G359" s="234"/>
      <c r="H359" s="234"/>
      <c r="I359" s="234"/>
      <c r="J359" s="234"/>
      <c r="K359" s="234"/>
      <c r="L359" s="234"/>
      <c r="M359" s="234"/>
      <c r="N359" s="234"/>
      <c r="O359" s="234"/>
      <c r="P359" s="234"/>
    </row>
    <row r="360" spans="2:16" x14ac:dyDescent="0.25">
      <c r="B360" s="234"/>
      <c r="C360" s="234"/>
      <c r="D360" s="234"/>
      <c r="E360" s="234"/>
      <c r="F360" s="234"/>
      <c r="G360" s="234"/>
      <c r="H360" s="234"/>
      <c r="I360" s="234"/>
      <c r="J360" s="234"/>
      <c r="K360" s="234"/>
      <c r="L360" s="234"/>
      <c r="M360" s="234"/>
      <c r="N360" s="234"/>
      <c r="O360" s="234"/>
      <c r="P360" s="234"/>
    </row>
    <row r="361" spans="2:16" x14ac:dyDescent="0.25">
      <c r="B361" s="234"/>
      <c r="C361" s="234"/>
      <c r="D361" s="234"/>
      <c r="E361" s="234"/>
      <c r="F361" s="234"/>
      <c r="G361" s="234"/>
      <c r="H361" s="234"/>
      <c r="I361" s="234"/>
      <c r="J361" s="234"/>
      <c r="K361" s="234"/>
      <c r="L361" s="234"/>
      <c r="M361" s="234"/>
      <c r="N361" s="234"/>
      <c r="O361" s="234"/>
      <c r="P361" s="234"/>
    </row>
    <row r="362" spans="2:16" x14ac:dyDescent="0.25">
      <c r="B362" s="234"/>
      <c r="C362" s="234"/>
      <c r="D362" s="234"/>
      <c r="E362" s="234"/>
      <c r="F362" s="234"/>
      <c r="G362" s="234"/>
      <c r="H362" s="234"/>
      <c r="I362" s="234"/>
      <c r="J362" s="234"/>
      <c r="K362" s="234"/>
      <c r="L362" s="234"/>
      <c r="M362" s="234"/>
      <c r="N362" s="234"/>
      <c r="O362" s="234"/>
      <c r="P362" s="234"/>
    </row>
    <row r="363" spans="2:16" x14ac:dyDescent="0.25">
      <c r="B363" s="234"/>
      <c r="C363" s="234"/>
      <c r="D363" s="234"/>
      <c r="E363" s="234"/>
      <c r="F363" s="234"/>
      <c r="G363" s="234"/>
      <c r="H363" s="234"/>
      <c r="I363" s="234"/>
      <c r="J363" s="234"/>
      <c r="K363" s="234"/>
      <c r="L363" s="234"/>
      <c r="M363" s="234"/>
      <c r="N363" s="234"/>
      <c r="O363" s="234"/>
      <c r="P363" s="234"/>
    </row>
    <row r="364" spans="2:16" x14ac:dyDescent="0.25">
      <c r="B364" s="234"/>
      <c r="C364" s="234"/>
      <c r="D364" s="234"/>
      <c r="E364" s="234"/>
      <c r="F364" s="234"/>
      <c r="G364" s="234"/>
      <c r="H364" s="234"/>
      <c r="I364" s="234"/>
      <c r="J364" s="234"/>
      <c r="K364" s="234"/>
      <c r="L364" s="234"/>
      <c r="M364" s="234"/>
      <c r="N364" s="234"/>
      <c r="O364" s="234"/>
      <c r="P364" s="234"/>
    </row>
    <row r="365" spans="2:16" x14ac:dyDescent="0.25">
      <c r="B365" s="234"/>
      <c r="C365" s="234"/>
      <c r="D365" s="234"/>
      <c r="E365" s="234"/>
      <c r="F365" s="234"/>
      <c r="G365" s="234"/>
      <c r="H365" s="234"/>
      <c r="I365" s="234"/>
      <c r="J365" s="234"/>
      <c r="K365" s="234"/>
      <c r="L365" s="234"/>
      <c r="M365" s="234"/>
      <c r="N365" s="234"/>
      <c r="O365" s="234"/>
      <c r="P365" s="234"/>
    </row>
    <row r="366" spans="2:16" x14ac:dyDescent="0.25">
      <c r="B366" s="234"/>
      <c r="C366" s="234"/>
      <c r="D366" s="234"/>
      <c r="E366" s="234"/>
      <c r="F366" s="234"/>
      <c r="G366" s="234"/>
      <c r="H366" s="234"/>
      <c r="I366" s="234"/>
      <c r="J366" s="234"/>
      <c r="K366" s="234"/>
      <c r="L366" s="234"/>
      <c r="M366" s="234"/>
      <c r="N366" s="234"/>
      <c r="O366" s="234"/>
      <c r="P366" s="234"/>
    </row>
    <row r="367" spans="2:16" x14ac:dyDescent="0.25">
      <c r="B367" s="234"/>
      <c r="C367" s="234"/>
      <c r="D367" s="234"/>
      <c r="E367" s="234"/>
      <c r="F367" s="234"/>
      <c r="G367" s="234"/>
      <c r="H367" s="234"/>
      <c r="I367" s="234"/>
      <c r="J367" s="234"/>
      <c r="K367" s="234"/>
      <c r="L367" s="234"/>
      <c r="M367" s="234"/>
      <c r="N367" s="234"/>
      <c r="O367" s="234"/>
      <c r="P367" s="234"/>
    </row>
    <row r="368" spans="2:16" x14ac:dyDescent="0.25">
      <c r="B368" s="234"/>
      <c r="C368" s="234"/>
      <c r="D368" s="234"/>
      <c r="E368" s="234"/>
      <c r="F368" s="234"/>
      <c r="G368" s="234"/>
      <c r="H368" s="234"/>
      <c r="I368" s="234"/>
      <c r="J368" s="234"/>
      <c r="K368" s="234"/>
      <c r="L368" s="234"/>
      <c r="M368" s="234"/>
      <c r="N368" s="234"/>
      <c r="O368" s="234"/>
      <c r="P368" s="234"/>
    </row>
    <row r="369" spans="2:16" x14ac:dyDescent="0.25">
      <c r="B369" s="234"/>
      <c r="C369" s="234"/>
      <c r="D369" s="234"/>
      <c r="E369" s="234"/>
      <c r="F369" s="234"/>
      <c r="G369" s="234"/>
      <c r="H369" s="234"/>
      <c r="I369" s="234"/>
      <c r="J369" s="234"/>
      <c r="K369" s="234"/>
      <c r="L369" s="234"/>
      <c r="M369" s="234"/>
      <c r="N369" s="234"/>
      <c r="O369" s="234"/>
      <c r="P369" s="234"/>
    </row>
    <row r="370" spans="2:16" x14ac:dyDescent="0.25">
      <c r="B370" s="234"/>
      <c r="C370" s="234"/>
      <c r="D370" s="234"/>
      <c r="E370" s="234"/>
      <c r="F370" s="234"/>
      <c r="G370" s="234"/>
      <c r="H370" s="234"/>
      <c r="I370" s="234"/>
      <c r="J370" s="234"/>
      <c r="K370" s="234"/>
      <c r="L370" s="234"/>
      <c r="M370" s="234"/>
      <c r="N370" s="234"/>
      <c r="O370" s="234"/>
      <c r="P370" s="234"/>
    </row>
    <row r="371" spans="2:16" x14ac:dyDescent="0.25">
      <c r="B371" s="234"/>
      <c r="C371" s="234"/>
      <c r="D371" s="234"/>
      <c r="E371" s="234"/>
      <c r="F371" s="234"/>
      <c r="G371" s="234"/>
      <c r="H371" s="234"/>
      <c r="I371" s="234"/>
      <c r="J371" s="234"/>
      <c r="K371" s="234"/>
      <c r="L371" s="234"/>
      <c r="M371" s="234"/>
      <c r="N371" s="234"/>
      <c r="O371" s="234"/>
      <c r="P371" s="234"/>
    </row>
    <row r="372" spans="2:16" x14ac:dyDescent="0.25">
      <c r="B372" s="234"/>
      <c r="C372" s="234"/>
      <c r="D372" s="234"/>
      <c r="E372" s="234"/>
      <c r="F372" s="234"/>
      <c r="G372" s="234"/>
      <c r="H372" s="234"/>
      <c r="I372" s="234"/>
      <c r="J372" s="234"/>
      <c r="K372" s="234"/>
      <c r="L372" s="234"/>
      <c r="M372" s="234"/>
      <c r="N372" s="234"/>
      <c r="O372" s="234"/>
      <c r="P372" s="234"/>
    </row>
    <row r="373" spans="2:16" x14ac:dyDescent="0.25">
      <c r="B373" s="234"/>
      <c r="C373" s="234"/>
      <c r="D373" s="234"/>
      <c r="E373" s="234"/>
      <c r="F373" s="234"/>
      <c r="G373" s="234"/>
      <c r="H373" s="234"/>
      <c r="I373" s="234"/>
      <c r="J373" s="234"/>
      <c r="K373" s="234"/>
      <c r="L373" s="234"/>
      <c r="M373" s="234"/>
      <c r="N373" s="234"/>
      <c r="O373" s="234"/>
      <c r="P373" s="234"/>
    </row>
    <row r="374" spans="2:16" x14ac:dyDescent="0.25">
      <c r="B374" s="234"/>
      <c r="C374" s="234"/>
      <c r="D374" s="234"/>
      <c r="E374" s="234"/>
      <c r="F374" s="234"/>
      <c r="G374" s="234"/>
      <c r="H374" s="234"/>
      <c r="I374" s="234"/>
      <c r="J374" s="234"/>
      <c r="K374" s="234"/>
      <c r="L374" s="234"/>
      <c r="M374" s="234"/>
      <c r="N374" s="234"/>
      <c r="O374" s="234"/>
      <c r="P374" s="234"/>
    </row>
    <row r="375" spans="2:16" x14ac:dyDescent="0.25">
      <c r="B375" s="234"/>
      <c r="C375" s="234"/>
      <c r="D375" s="234"/>
      <c r="E375" s="234"/>
      <c r="F375" s="234"/>
      <c r="G375" s="234"/>
      <c r="H375" s="234"/>
      <c r="I375" s="234"/>
      <c r="J375" s="234"/>
      <c r="K375" s="234"/>
      <c r="L375" s="234"/>
      <c r="M375" s="234"/>
      <c r="N375" s="234"/>
      <c r="O375" s="234"/>
      <c r="P375" s="234"/>
    </row>
    <row r="376" spans="2:16" x14ac:dyDescent="0.25">
      <c r="B376" s="234"/>
      <c r="C376" s="234"/>
      <c r="D376" s="234"/>
      <c r="E376" s="234"/>
      <c r="F376" s="234"/>
      <c r="G376" s="234"/>
      <c r="H376" s="234"/>
      <c r="I376" s="234"/>
      <c r="J376" s="234"/>
      <c r="K376" s="234"/>
      <c r="L376" s="234"/>
      <c r="M376" s="234"/>
      <c r="N376" s="234"/>
      <c r="O376" s="234"/>
      <c r="P376" s="234"/>
    </row>
    <row r="377" spans="2:16" x14ac:dyDescent="0.25">
      <c r="B377" s="234"/>
      <c r="C377" s="234"/>
      <c r="D377" s="234"/>
      <c r="E377" s="234"/>
      <c r="F377" s="234"/>
      <c r="G377" s="234"/>
      <c r="H377" s="234"/>
      <c r="I377" s="234"/>
      <c r="J377" s="234"/>
      <c r="K377" s="234"/>
      <c r="L377" s="234"/>
      <c r="M377" s="234"/>
      <c r="N377" s="234"/>
      <c r="O377" s="234"/>
      <c r="P377" s="234"/>
    </row>
    <row r="378" spans="2:16" x14ac:dyDescent="0.25">
      <c r="B378" s="234"/>
      <c r="C378" s="234"/>
      <c r="D378" s="234"/>
      <c r="E378" s="234"/>
      <c r="F378" s="234"/>
      <c r="G378" s="234"/>
      <c r="H378" s="234"/>
      <c r="I378" s="234"/>
      <c r="J378" s="234"/>
      <c r="K378" s="234"/>
      <c r="L378" s="234"/>
      <c r="M378" s="234"/>
      <c r="N378" s="234"/>
      <c r="O378" s="234"/>
      <c r="P378" s="234"/>
    </row>
    <row r="379" spans="2:16" x14ac:dyDescent="0.25">
      <c r="B379" s="234"/>
      <c r="C379" s="234"/>
      <c r="D379" s="234"/>
      <c r="E379" s="234"/>
      <c r="F379" s="234"/>
      <c r="G379" s="234"/>
      <c r="H379" s="234"/>
      <c r="I379" s="234"/>
      <c r="J379" s="234"/>
      <c r="K379" s="234"/>
      <c r="L379" s="234"/>
      <c r="M379" s="234"/>
      <c r="N379" s="234"/>
      <c r="O379" s="234"/>
      <c r="P379" s="234"/>
    </row>
    <row r="380" spans="2:16" x14ac:dyDescent="0.25">
      <c r="B380" s="234"/>
      <c r="C380" s="234"/>
      <c r="D380" s="234"/>
      <c r="E380" s="234"/>
      <c r="F380" s="234"/>
      <c r="G380" s="234"/>
      <c r="H380" s="234"/>
      <c r="I380" s="234"/>
      <c r="J380" s="234"/>
      <c r="K380" s="234"/>
      <c r="L380" s="234"/>
      <c r="M380" s="234"/>
      <c r="N380" s="234"/>
      <c r="O380" s="234"/>
      <c r="P380" s="234"/>
    </row>
    <row r="381" spans="2:16" x14ac:dyDescent="0.25">
      <c r="B381" s="234"/>
      <c r="C381" s="234"/>
      <c r="D381" s="234"/>
      <c r="E381" s="234"/>
      <c r="F381" s="234"/>
      <c r="G381" s="234"/>
      <c r="H381" s="234"/>
      <c r="I381" s="234"/>
      <c r="J381" s="234"/>
      <c r="K381" s="234"/>
      <c r="L381" s="234"/>
      <c r="M381" s="234"/>
      <c r="N381" s="234"/>
      <c r="O381" s="234"/>
      <c r="P381" s="234"/>
    </row>
    <row r="382" spans="2:16" x14ac:dyDescent="0.25">
      <c r="B382" s="234"/>
      <c r="C382" s="234"/>
      <c r="D382" s="234"/>
      <c r="E382" s="234"/>
      <c r="F382" s="234"/>
      <c r="G382" s="234"/>
      <c r="H382" s="234"/>
      <c r="I382" s="234"/>
      <c r="J382" s="234"/>
      <c r="K382" s="234"/>
      <c r="L382" s="234"/>
      <c r="M382" s="234"/>
      <c r="N382" s="234"/>
      <c r="O382" s="234"/>
      <c r="P382" s="234"/>
    </row>
    <row r="383" spans="2:16" x14ac:dyDescent="0.25">
      <c r="B383" s="234"/>
      <c r="C383" s="234"/>
      <c r="D383" s="234"/>
      <c r="E383" s="234"/>
      <c r="F383" s="234"/>
      <c r="G383" s="234"/>
      <c r="H383" s="234"/>
      <c r="I383" s="234"/>
      <c r="J383" s="234"/>
      <c r="K383" s="234"/>
      <c r="L383" s="234"/>
      <c r="M383" s="234"/>
      <c r="N383" s="234"/>
      <c r="O383" s="234"/>
      <c r="P383" s="234"/>
    </row>
    <row r="384" spans="2:16" x14ac:dyDescent="0.25">
      <c r="B384" s="234"/>
      <c r="C384" s="234"/>
      <c r="D384" s="234"/>
      <c r="E384" s="234"/>
      <c r="F384" s="234"/>
      <c r="G384" s="234"/>
      <c r="H384" s="234"/>
      <c r="I384" s="234"/>
      <c r="J384" s="234"/>
      <c r="K384" s="234"/>
      <c r="L384" s="234"/>
      <c r="M384" s="234"/>
      <c r="N384" s="234"/>
      <c r="O384" s="234"/>
      <c r="P384" s="234"/>
    </row>
    <row r="385" spans="2:16" x14ac:dyDescent="0.25">
      <c r="B385" s="234"/>
      <c r="C385" s="234"/>
      <c r="D385" s="234"/>
      <c r="E385" s="234"/>
      <c r="F385" s="234"/>
      <c r="G385" s="234"/>
      <c r="H385" s="234"/>
      <c r="I385" s="234"/>
      <c r="J385" s="234"/>
      <c r="K385" s="234"/>
      <c r="L385" s="234"/>
      <c r="M385" s="234"/>
      <c r="N385" s="234"/>
      <c r="O385" s="234"/>
      <c r="P385" s="234"/>
    </row>
    <row r="386" spans="2:16" x14ac:dyDescent="0.25">
      <c r="B386" s="234"/>
      <c r="C386" s="234"/>
      <c r="D386" s="234"/>
      <c r="E386" s="234"/>
      <c r="F386" s="234"/>
      <c r="G386" s="234"/>
      <c r="H386" s="234"/>
      <c r="I386" s="234"/>
      <c r="J386" s="234"/>
      <c r="K386" s="234"/>
      <c r="L386" s="234"/>
      <c r="M386" s="234"/>
      <c r="N386" s="234"/>
      <c r="O386" s="234"/>
      <c r="P386" s="234"/>
    </row>
    <row r="387" spans="2:16" x14ac:dyDescent="0.25">
      <c r="B387" s="234"/>
      <c r="C387" s="234"/>
      <c r="D387" s="234"/>
      <c r="E387" s="234"/>
      <c r="F387" s="234"/>
      <c r="G387" s="234"/>
      <c r="H387" s="234"/>
      <c r="I387" s="234"/>
      <c r="J387" s="234"/>
      <c r="K387" s="234"/>
      <c r="L387" s="234"/>
      <c r="M387" s="234"/>
      <c r="N387" s="234"/>
      <c r="O387" s="234"/>
      <c r="P387" s="234"/>
    </row>
    <row r="388" spans="2:16" x14ac:dyDescent="0.25">
      <c r="B388" s="234"/>
      <c r="C388" s="234"/>
      <c r="D388" s="234"/>
      <c r="E388" s="234"/>
      <c r="F388" s="234"/>
      <c r="G388" s="234"/>
      <c r="H388" s="234"/>
      <c r="I388" s="234"/>
      <c r="J388" s="234"/>
      <c r="K388" s="234"/>
      <c r="L388" s="234"/>
      <c r="M388" s="234"/>
      <c r="N388" s="234"/>
      <c r="O388" s="234"/>
      <c r="P388" s="234"/>
    </row>
    <row r="389" spans="2:16" x14ac:dyDescent="0.25">
      <c r="B389" s="234"/>
      <c r="C389" s="234"/>
      <c r="D389" s="234"/>
      <c r="E389" s="234"/>
      <c r="F389" s="234"/>
      <c r="G389" s="234"/>
      <c r="H389" s="234"/>
      <c r="I389" s="234"/>
      <c r="J389" s="234"/>
      <c r="K389" s="234"/>
      <c r="L389" s="234"/>
      <c r="M389" s="234"/>
      <c r="N389" s="234"/>
      <c r="O389" s="234"/>
      <c r="P389" s="234"/>
    </row>
    <row r="390" spans="2:16" x14ac:dyDescent="0.25">
      <c r="B390" s="234"/>
      <c r="C390" s="234"/>
      <c r="D390" s="234"/>
      <c r="E390" s="234"/>
      <c r="F390" s="234"/>
      <c r="G390" s="234"/>
      <c r="H390" s="234"/>
      <c r="I390" s="234"/>
      <c r="J390" s="234"/>
      <c r="K390" s="234"/>
      <c r="L390" s="234"/>
      <c r="M390" s="234"/>
      <c r="N390" s="234"/>
      <c r="O390" s="234"/>
      <c r="P390" s="234"/>
    </row>
    <row r="391" spans="2:16" x14ac:dyDescent="0.25">
      <c r="B391" s="234"/>
      <c r="C391" s="234"/>
      <c r="D391" s="234"/>
      <c r="E391" s="234"/>
      <c r="F391" s="234"/>
      <c r="G391" s="234"/>
      <c r="H391" s="234"/>
      <c r="I391" s="234"/>
      <c r="J391" s="234"/>
      <c r="K391" s="234"/>
      <c r="L391" s="234"/>
      <c r="M391" s="234"/>
      <c r="N391" s="234"/>
      <c r="O391" s="234"/>
      <c r="P391" s="234"/>
    </row>
    <row r="392" spans="2:16" x14ac:dyDescent="0.25">
      <c r="B392" s="234"/>
      <c r="C392" s="234"/>
      <c r="D392" s="234"/>
      <c r="E392" s="234"/>
      <c r="F392" s="234"/>
      <c r="G392" s="234"/>
      <c r="H392" s="234"/>
      <c r="I392" s="234"/>
      <c r="J392" s="234"/>
      <c r="K392" s="234"/>
      <c r="L392" s="234"/>
      <c r="M392" s="234"/>
      <c r="N392" s="234"/>
      <c r="O392" s="234"/>
      <c r="P392" s="234"/>
    </row>
    <row r="393" spans="2:16" x14ac:dyDescent="0.25">
      <c r="B393" s="234"/>
      <c r="C393" s="234"/>
      <c r="D393" s="234"/>
      <c r="E393" s="234"/>
      <c r="F393" s="234"/>
      <c r="G393" s="234"/>
      <c r="H393" s="234"/>
      <c r="I393" s="234"/>
      <c r="J393" s="234"/>
      <c r="K393" s="234"/>
      <c r="L393" s="234"/>
      <c r="M393" s="234"/>
      <c r="N393" s="234"/>
      <c r="O393" s="234"/>
      <c r="P393" s="234"/>
    </row>
    <row r="394" spans="2:16" x14ac:dyDescent="0.25">
      <c r="B394" s="234"/>
      <c r="C394" s="234"/>
      <c r="D394" s="234"/>
      <c r="E394" s="234"/>
      <c r="F394" s="234"/>
      <c r="G394" s="234"/>
      <c r="H394" s="234"/>
      <c r="I394" s="234"/>
      <c r="J394" s="234"/>
      <c r="K394" s="234"/>
      <c r="L394" s="234"/>
      <c r="M394" s="234"/>
      <c r="N394" s="234"/>
      <c r="O394" s="234"/>
      <c r="P394" s="234"/>
    </row>
    <row r="395" spans="2:16" x14ac:dyDescent="0.25">
      <c r="B395" s="234"/>
      <c r="C395" s="234"/>
      <c r="D395" s="234"/>
      <c r="E395" s="234"/>
      <c r="F395" s="234"/>
      <c r="G395" s="234"/>
      <c r="H395" s="234"/>
      <c r="I395" s="234"/>
      <c r="J395" s="234"/>
      <c r="K395" s="234"/>
      <c r="L395" s="234"/>
      <c r="M395" s="234"/>
      <c r="N395" s="234"/>
      <c r="O395" s="234"/>
      <c r="P395" s="234"/>
    </row>
    <row r="396" spans="2:16" x14ac:dyDescent="0.25">
      <c r="B396" s="234"/>
      <c r="C396" s="234"/>
      <c r="D396" s="234"/>
      <c r="E396" s="234"/>
      <c r="F396" s="234"/>
      <c r="G396" s="234"/>
      <c r="H396" s="234"/>
      <c r="I396" s="234"/>
      <c r="J396" s="234"/>
      <c r="K396" s="234"/>
      <c r="L396" s="234"/>
      <c r="M396" s="234"/>
      <c r="N396" s="234"/>
      <c r="O396" s="234"/>
      <c r="P396" s="234"/>
    </row>
    <row r="397" spans="2:16" x14ac:dyDescent="0.25">
      <c r="B397" s="234"/>
      <c r="C397" s="234"/>
      <c r="D397" s="234"/>
      <c r="E397" s="234"/>
      <c r="F397" s="234"/>
      <c r="G397" s="234"/>
      <c r="H397" s="234"/>
      <c r="I397" s="234"/>
      <c r="J397" s="234"/>
      <c r="K397" s="234"/>
      <c r="L397" s="234"/>
      <c r="M397" s="234"/>
      <c r="N397" s="234"/>
      <c r="O397" s="234"/>
      <c r="P397" s="234"/>
    </row>
    <row r="398" spans="2:16" x14ac:dyDescent="0.25">
      <c r="B398" s="234"/>
      <c r="C398" s="234"/>
      <c r="D398" s="234"/>
      <c r="E398" s="234"/>
      <c r="F398" s="234"/>
      <c r="G398" s="234"/>
      <c r="H398" s="234"/>
      <c r="I398" s="234"/>
      <c r="J398" s="234"/>
      <c r="K398" s="234"/>
      <c r="L398" s="234"/>
      <c r="M398" s="234"/>
      <c r="N398" s="234"/>
      <c r="O398" s="234"/>
      <c r="P398" s="234"/>
    </row>
    <row r="399" spans="2:16" x14ac:dyDescent="0.25">
      <c r="B399" s="234"/>
      <c r="C399" s="234"/>
      <c r="D399" s="234"/>
      <c r="E399" s="234"/>
      <c r="F399" s="234"/>
      <c r="G399" s="234"/>
      <c r="H399" s="234"/>
      <c r="I399" s="234"/>
      <c r="J399" s="234"/>
      <c r="K399" s="234"/>
      <c r="L399" s="234"/>
      <c r="M399" s="234"/>
      <c r="N399" s="234"/>
      <c r="O399" s="234"/>
      <c r="P399" s="234"/>
    </row>
    <row r="400" spans="2:16" x14ac:dyDescent="0.25">
      <c r="B400" s="234"/>
      <c r="C400" s="234"/>
      <c r="D400" s="234"/>
      <c r="E400" s="234"/>
      <c r="F400" s="234"/>
      <c r="G400" s="234"/>
      <c r="H400" s="234"/>
      <c r="I400" s="234"/>
      <c r="J400" s="234"/>
      <c r="K400" s="234"/>
      <c r="L400" s="234"/>
      <c r="M400" s="234"/>
      <c r="N400" s="234"/>
      <c r="O400" s="234"/>
      <c r="P400" s="234"/>
    </row>
    <row r="401" spans="2:16" x14ac:dyDescent="0.25">
      <c r="B401" s="234"/>
      <c r="C401" s="234"/>
      <c r="D401" s="234"/>
      <c r="E401" s="234"/>
      <c r="F401" s="234"/>
      <c r="G401" s="234"/>
      <c r="H401" s="234"/>
      <c r="I401" s="234"/>
      <c r="J401" s="234"/>
      <c r="K401" s="234"/>
      <c r="L401" s="234"/>
      <c r="M401" s="234"/>
      <c r="N401" s="234"/>
      <c r="O401" s="234"/>
      <c r="P401" s="234"/>
    </row>
    <row r="402" spans="2:16" x14ac:dyDescent="0.25">
      <c r="B402" s="234"/>
      <c r="C402" s="234"/>
      <c r="D402" s="234"/>
      <c r="E402" s="234"/>
      <c r="F402" s="234"/>
      <c r="G402" s="234"/>
      <c r="H402" s="234"/>
      <c r="I402" s="234"/>
      <c r="J402" s="234"/>
      <c r="K402" s="234"/>
      <c r="L402" s="234"/>
      <c r="M402" s="234"/>
      <c r="N402" s="234"/>
      <c r="O402" s="234"/>
      <c r="P402" s="234"/>
    </row>
    <row r="403" spans="2:16" x14ac:dyDescent="0.25">
      <c r="B403" s="234"/>
      <c r="C403" s="234"/>
      <c r="D403" s="234"/>
      <c r="E403" s="234"/>
      <c r="F403" s="234"/>
      <c r="G403" s="234"/>
      <c r="H403" s="234"/>
      <c r="I403" s="234"/>
      <c r="J403" s="234"/>
      <c r="K403" s="234"/>
      <c r="L403" s="234"/>
      <c r="M403" s="234"/>
      <c r="N403" s="234"/>
      <c r="O403" s="234"/>
      <c r="P403" s="234"/>
    </row>
    <row r="404" spans="2:16" x14ac:dyDescent="0.25">
      <c r="B404" s="234"/>
      <c r="C404" s="234"/>
      <c r="D404" s="234"/>
      <c r="E404" s="234"/>
      <c r="F404" s="234"/>
      <c r="G404" s="234"/>
      <c r="H404" s="234"/>
      <c r="I404" s="234"/>
      <c r="J404" s="234"/>
      <c r="K404" s="234"/>
      <c r="L404" s="234"/>
      <c r="M404" s="234"/>
      <c r="N404" s="234"/>
      <c r="O404" s="234"/>
      <c r="P404" s="234"/>
    </row>
    <row r="405" spans="2:16" x14ac:dyDescent="0.25">
      <c r="B405" s="234"/>
      <c r="C405" s="234"/>
      <c r="D405" s="234"/>
      <c r="E405" s="234"/>
      <c r="F405" s="234"/>
      <c r="G405" s="234"/>
      <c r="H405" s="234"/>
      <c r="I405" s="234"/>
      <c r="J405" s="234"/>
      <c r="K405" s="234"/>
      <c r="L405" s="234"/>
      <c r="M405" s="234"/>
      <c r="N405" s="234"/>
      <c r="O405" s="234"/>
      <c r="P405" s="234"/>
    </row>
    <row r="406" spans="2:16" x14ac:dyDescent="0.25">
      <c r="B406" s="234"/>
      <c r="C406" s="234"/>
      <c r="D406" s="234"/>
      <c r="E406" s="234"/>
      <c r="F406" s="234"/>
      <c r="G406" s="234"/>
      <c r="H406" s="234"/>
      <c r="I406" s="234"/>
      <c r="J406" s="234"/>
      <c r="K406" s="234"/>
      <c r="L406" s="234"/>
      <c r="M406" s="234"/>
      <c r="N406" s="234"/>
      <c r="O406" s="234"/>
      <c r="P406" s="234"/>
    </row>
    <row r="407" spans="2:16" x14ac:dyDescent="0.25">
      <c r="B407" s="234"/>
      <c r="C407" s="234"/>
      <c r="D407" s="234"/>
      <c r="E407" s="234"/>
      <c r="F407" s="234"/>
      <c r="G407" s="234"/>
      <c r="H407" s="234"/>
      <c r="I407" s="234"/>
      <c r="J407" s="234"/>
      <c r="K407" s="234"/>
      <c r="L407" s="234"/>
      <c r="M407" s="234"/>
      <c r="N407" s="234"/>
      <c r="O407" s="234"/>
      <c r="P407" s="234"/>
    </row>
    <row r="408" spans="2:16" x14ac:dyDescent="0.25">
      <c r="B408" s="234"/>
      <c r="C408" s="234"/>
      <c r="D408" s="234"/>
      <c r="E408" s="234"/>
      <c r="F408" s="234"/>
      <c r="G408" s="234"/>
      <c r="H408" s="234"/>
      <c r="I408" s="234"/>
      <c r="J408" s="234"/>
      <c r="K408" s="234"/>
      <c r="L408" s="234"/>
      <c r="M408" s="234"/>
      <c r="N408" s="234"/>
      <c r="O408" s="234"/>
      <c r="P408" s="234"/>
    </row>
    <row r="409" spans="2:16" x14ac:dyDescent="0.25">
      <c r="B409" s="234"/>
      <c r="C409" s="234"/>
      <c r="D409" s="234"/>
      <c r="E409" s="234"/>
      <c r="F409" s="234"/>
      <c r="G409" s="234"/>
      <c r="H409" s="234"/>
      <c r="I409" s="234"/>
      <c r="J409" s="234"/>
      <c r="K409" s="234"/>
      <c r="L409" s="234"/>
      <c r="M409" s="234"/>
      <c r="N409" s="234"/>
      <c r="O409" s="234"/>
      <c r="P409" s="234"/>
    </row>
    <row r="410" spans="2:16" x14ac:dyDescent="0.25">
      <c r="B410" s="234"/>
      <c r="C410" s="234"/>
      <c r="D410" s="234"/>
      <c r="E410" s="234"/>
      <c r="F410" s="234"/>
      <c r="G410" s="234"/>
      <c r="H410" s="234"/>
      <c r="I410" s="234"/>
      <c r="J410" s="234"/>
      <c r="K410" s="234"/>
      <c r="L410" s="234"/>
      <c r="M410" s="234"/>
      <c r="N410" s="234"/>
      <c r="O410" s="234"/>
      <c r="P410" s="234"/>
    </row>
    <row r="411" spans="2:16" x14ac:dyDescent="0.25">
      <c r="B411" s="234"/>
      <c r="C411" s="234"/>
      <c r="D411" s="234"/>
      <c r="E411" s="234"/>
      <c r="F411" s="234"/>
      <c r="G411" s="234"/>
      <c r="H411" s="234"/>
      <c r="I411" s="234"/>
      <c r="J411" s="234"/>
      <c r="K411" s="234"/>
      <c r="L411" s="234"/>
      <c r="M411" s="234"/>
      <c r="N411" s="234"/>
      <c r="O411" s="234"/>
      <c r="P411" s="234"/>
    </row>
    <row r="412" spans="2:16" x14ac:dyDescent="0.25">
      <c r="B412" s="234"/>
      <c r="C412" s="234"/>
      <c r="D412" s="234"/>
      <c r="E412" s="234"/>
      <c r="F412" s="234"/>
      <c r="G412" s="234"/>
      <c r="H412" s="234"/>
      <c r="I412" s="234"/>
      <c r="J412" s="234"/>
      <c r="K412" s="234"/>
      <c r="L412" s="234"/>
      <c r="M412" s="234"/>
      <c r="N412" s="234"/>
      <c r="O412" s="234"/>
      <c r="P412" s="234"/>
    </row>
    <row r="413" spans="2:16" x14ac:dyDescent="0.25">
      <c r="B413" s="234"/>
      <c r="C413" s="234"/>
      <c r="D413" s="234"/>
      <c r="E413" s="234"/>
      <c r="F413" s="234"/>
      <c r="G413" s="234"/>
      <c r="H413" s="234"/>
      <c r="I413" s="234"/>
      <c r="J413" s="234"/>
      <c r="K413" s="234"/>
      <c r="L413" s="234"/>
      <c r="M413" s="234"/>
      <c r="N413" s="234"/>
      <c r="O413" s="234"/>
      <c r="P413" s="234"/>
    </row>
    <row r="414" spans="2:16" x14ac:dyDescent="0.25">
      <c r="B414" s="234"/>
      <c r="C414" s="234"/>
      <c r="D414" s="234"/>
      <c r="E414" s="234"/>
      <c r="F414" s="234"/>
      <c r="G414" s="234"/>
      <c r="H414" s="234"/>
      <c r="I414" s="234"/>
      <c r="J414" s="234"/>
      <c r="K414" s="234"/>
      <c r="L414" s="234"/>
      <c r="M414" s="234"/>
      <c r="N414" s="234"/>
      <c r="O414" s="234"/>
      <c r="P414" s="234"/>
    </row>
    <row r="415" spans="2:16" x14ac:dyDescent="0.25">
      <c r="B415" s="234"/>
      <c r="C415" s="234"/>
      <c r="D415" s="234"/>
      <c r="E415" s="234"/>
      <c r="F415" s="234"/>
      <c r="G415" s="234"/>
      <c r="H415" s="234"/>
      <c r="I415" s="234"/>
      <c r="J415" s="234"/>
      <c r="K415" s="234"/>
      <c r="L415" s="234"/>
      <c r="M415" s="234"/>
      <c r="N415" s="234"/>
      <c r="O415" s="234"/>
      <c r="P415" s="234"/>
    </row>
    <row r="416" spans="2:16" x14ac:dyDescent="0.25">
      <c r="B416" s="234"/>
      <c r="C416" s="234"/>
      <c r="D416" s="234"/>
      <c r="E416" s="234"/>
      <c r="F416" s="234"/>
      <c r="G416" s="234"/>
      <c r="H416" s="234"/>
      <c r="I416" s="234"/>
      <c r="J416" s="234"/>
      <c r="K416" s="234"/>
      <c r="L416" s="234"/>
      <c r="M416" s="234"/>
      <c r="N416" s="234"/>
      <c r="O416" s="234"/>
      <c r="P416" s="234"/>
    </row>
    <row r="417" spans="2:16" x14ac:dyDescent="0.25">
      <c r="B417" s="234"/>
      <c r="C417" s="234"/>
      <c r="D417" s="234"/>
      <c r="E417" s="234"/>
      <c r="F417" s="234"/>
      <c r="G417" s="234"/>
      <c r="H417" s="234"/>
      <c r="I417" s="234"/>
      <c r="J417" s="234"/>
      <c r="K417" s="234"/>
      <c r="L417" s="234"/>
      <c r="M417" s="234"/>
      <c r="N417" s="234"/>
      <c r="O417" s="234"/>
      <c r="P417" s="234"/>
    </row>
    <row r="418" spans="2:16" x14ac:dyDescent="0.25">
      <c r="B418" s="234"/>
      <c r="C418" s="234"/>
      <c r="D418" s="234"/>
      <c r="E418" s="234"/>
      <c r="F418" s="234"/>
      <c r="G418" s="234"/>
      <c r="H418" s="234"/>
      <c r="I418" s="234"/>
      <c r="J418" s="234"/>
      <c r="K418" s="234"/>
      <c r="L418" s="234"/>
      <c r="M418" s="234"/>
      <c r="N418" s="234"/>
      <c r="O418" s="234"/>
      <c r="P418" s="234"/>
    </row>
    <row r="419" spans="2:16" x14ac:dyDescent="0.25">
      <c r="B419" s="234"/>
      <c r="C419" s="234"/>
      <c r="D419" s="234"/>
      <c r="E419" s="234"/>
      <c r="F419" s="234"/>
      <c r="G419" s="234"/>
      <c r="H419" s="234"/>
      <c r="I419" s="234"/>
      <c r="J419" s="234"/>
      <c r="K419" s="234"/>
      <c r="L419" s="234"/>
      <c r="M419" s="234"/>
      <c r="N419" s="234"/>
      <c r="O419" s="234"/>
      <c r="P419" s="234"/>
    </row>
    <row r="420" spans="2:16" x14ac:dyDescent="0.25">
      <c r="B420" s="234"/>
      <c r="C420" s="234"/>
      <c r="D420" s="234"/>
      <c r="E420" s="234"/>
      <c r="F420" s="234"/>
      <c r="G420" s="234"/>
      <c r="H420" s="234"/>
      <c r="I420" s="234"/>
      <c r="J420" s="234"/>
      <c r="K420" s="234"/>
      <c r="L420" s="234"/>
      <c r="M420" s="234"/>
      <c r="N420" s="234"/>
      <c r="O420" s="234"/>
      <c r="P420" s="234"/>
    </row>
    <row r="421" spans="2:16" x14ac:dyDescent="0.25">
      <c r="B421" s="234"/>
      <c r="C421" s="234"/>
      <c r="D421" s="234"/>
      <c r="E421" s="234"/>
      <c r="F421" s="234"/>
      <c r="G421" s="234"/>
      <c r="H421" s="234"/>
      <c r="I421" s="234"/>
      <c r="J421" s="234"/>
      <c r="K421" s="234"/>
      <c r="L421" s="234"/>
      <c r="M421" s="234"/>
      <c r="N421" s="234"/>
      <c r="O421" s="234"/>
      <c r="P421" s="234"/>
    </row>
    <row r="422" spans="2:16" x14ac:dyDescent="0.25">
      <c r="B422" s="234"/>
      <c r="C422" s="234"/>
      <c r="D422" s="234"/>
      <c r="E422" s="234"/>
      <c r="F422" s="234"/>
      <c r="G422" s="234"/>
      <c r="H422" s="234"/>
      <c r="I422" s="234"/>
      <c r="J422" s="234"/>
      <c r="K422" s="234"/>
      <c r="L422" s="234"/>
      <c r="M422" s="234"/>
      <c r="N422" s="234"/>
      <c r="O422" s="234"/>
      <c r="P422" s="234"/>
    </row>
    <row r="423" spans="2:16" x14ac:dyDescent="0.25">
      <c r="B423" s="234"/>
      <c r="C423" s="234"/>
      <c r="D423" s="234"/>
      <c r="E423" s="234"/>
      <c r="F423" s="234"/>
      <c r="G423" s="234"/>
      <c r="H423" s="234"/>
      <c r="I423" s="234"/>
      <c r="J423" s="234"/>
      <c r="K423" s="234"/>
      <c r="L423" s="234"/>
      <c r="M423" s="234"/>
      <c r="N423" s="234"/>
      <c r="O423" s="234"/>
      <c r="P423" s="234"/>
    </row>
    <row r="424" spans="2:16" x14ac:dyDescent="0.25">
      <c r="B424" s="234"/>
      <c r="C424" s="234"/>
      <c r="D424" s="234"/>
      <c r="E424" s="234"/>
      <c r="F424" s="234"/>
      <c r="G424" s="234"/>
      <c r="H424" s="234"/>
      <c r="I424" s="234"/>
      <c r="J424" s="234"/>
      <c r="K424" s="234"/>
      <c r="L424" s="234"/>
      <c r="M424" s="234"/>
      <c r="N424" s="234"/>
      <c r="O424" s="234"/>
      <c r="P424" s="234"/>
    </row>
    <row r="425" spans="2:16" x14ac:dyDescent="0.25">
      <c r="B425" s="234"/>
      <c r="C425" s="234"/>
      <c r="D425" s="234"/>
      <c r="E425" s="234"/>
      <c r="F425" s="234"/>
      <c r="G425" s="234"/>
      <c r="H425" s="234"/>
      <c r="I425" s="234"/>
      <c r="J425" s="234"/>
      <c r="K425" s="234"/>
      <c r="L425" s="234"/>
      <c r="M425" s="234"/>
      <c r="N425" s="234"/>
      <c r="O425" s="234"/>
      <c r="P425" s="234"/>
    </row>
    <row r="426" spans="2:16" x14ac:dyDescent="0.25">
      <c r="B426" s="234"/>
      <c r="C426" s="234"/>
      <c r="D426" s="234"/>
      <c r="E426" s="234"/>
      <c r="F426" s="234"/>
      <c r="G426" s="234"/>
      <c r="H426" s="234"/>
      <c r="I426" s="234"/>
      <c r="J426" s="234"/>
      <c r="K426" s="234"/>
      <c r="L426" s="234"/>
      <c r="M426" s="234"/>
      <c r="N426" s="234"/>
      <c r="O426" s="234"/>
      <c r="P426" s="234"/>
    </row>
    <row r="427" spans="2:16" x14ac:dyDescent="0.25">
      <c r="B427" s="234"/>
      <c r="C427" s="234"/>
      <c r="D427" s="234"/>
      <c r="E427" s="234"/>
      <c r="F427" s="234"/>
      <c r="G427" s="234"/>
      <c r="H427" s="234"/>
      <c r="I427" s="234"/>
      <c r="J427" s="234"/>
      <c r="K427" s="234"/>
      <c r="L427" s="234"/>
      <c r="M427" s="234"/>
      <c r="N427" s="234"/>
      <c r="O427" s="234"/>
      <c r="P427" s="234"/>
    </row>
    <row r="428" spans="2:16" x14ac:dyDescent="0.25">
      <c r="B428" s="234"/>
      <c r="C428" s="234"/>
      <c r="D428" s="234"/>
      <c r="E428" s="234"/>
      <c r="F428" s="234"/>
      <c r="G428" s="234"/>
      <c r="H428" s="234"/>
      <c r="I428" s="234"/>
      <c r="J428" s="234"/>
      <c r="K428" s="234"/>
      <c r="L428" s="234"/>
      <c r="M428" s="234"/>
      <c r="N428" s="234"/>
      <c r="O428" s="234"/>
      <c r="P428" s="234"/>
    </row>
    <row r="429" spans="2:16" x14ac:dyDescent="0.25">
      <c r="B429" s="234"/>
      <c r="C429" s="234"/>
      <c r="D429" s="234"/>
      <c r="E429" s="234"/>
      <c r="F429" s="234"/>
      <c r="G429" s="234"/>
      <c r="H429" s="234"/>
      <c r="I429" s="234"/>
      <c r="J429" s="234"/>
      <c r="K429" s="234"/>
      <c r="L429" s="234"/>
      <c r="M429" s="234"/>
      <c r="N429" s="234"/>
      <c r="O429" s="234"/>
      <c r="P429" s="234"/>
    </row>
    <row r="430" spans="2:16" x14ac:dyDescent="0.25">
      <c r="B430" s="234"/>
      <c r="C430" s="234"/>
      <c r="D430" s="234"/>
      <c r="E430" s="234"/>
      <c r="F430" s="234"/>
      <c r="G430" s="234"/>
      <c r="H430" s="234"/>
      <c r="I430" s="234"/>
      <c r="J430" s="234"/>
      <c r="K430" s="234"/>
      <c r="L430" s="234"/>
      <c r="M430" s="234"/>
      <c r="N430" s="234"/>
      <c r="O430" s="234"/>
      <c r="P430" s="234"/>
    </row>
    <row r="431" spans="2:16" x14ac:dyDescent="0.25">
      <c r="B431" s="234"/>
      <c r="C431" s="234"/>
      <c r="D431" s="234"/>
      <c r="E431" s="234"/>
      <c r="F431" s="234"/>
      <c r="G431" s="234"/>
      <c r="H431" s="234"/>
      <c r="I431" s="234"/>
      <c r="J431" s="234"/>
      <c r="K431" s="234"/>
      <c r="L431" s="234"/>
      <c r="M431" s="234"/>
      <c r="N431" s="234"/>
      <c r="O431" s="234"/>
      <c r="P431" s="234"/>
    </row>
    <row r="432" spans="2:16" x14ac:dyDescent="0.25">
      <c r="B432" s="234"/>
      <c r="C432" s="234"/>
      <c r="D432" s="234"/>
      <c r="E432" s="234"/>
      <c r="F432" s="234"/>
      <c r="G432" s="234"/>
      <c r="H432" s="234"/>
      <c r="I432" s="234"/>
      <c r="J432" s="234"/>
      <c r="K432" s="234"/>
      <c r="L432" s="234"/>
      <c r="M432" s="234"/>
      <c r="N432" s="234"/>
      <c r="O432" s="234"/>
      <c r="P432" s="234"/>
    </row>
    <row r="433" spans="2:16" x14ac:dyDescent="0.25">
      <c r="B433" s="234"/>
      <c r="C433" s="234"/>
      <c r="D433" s="234"/>
      <c r="E433" s="234"/>
      <c r="F433" s="234"/>
      <c r="G433" s="234"/>
      <c r="H433" s="234"/>
      <c r="I433" s="234"/>
      <c r="J433" s="234"/>
      <c r="K433" s="234"/>
      <c r="L433" s="234"/>
      <c r="M433" s="234"/>
      <c r="N433" s="234"/>
      <c r="O433" s="234"/>
      <c r="P433" s="234"/>
    </row>
    <row r="434" spans="2:16" x14ac:dyDescent="0.25">
      <c r="B434" s="234"/>
      <c r="C434" s="234"/>
      <c r="D434" s="234"/>
      <c r="E434" s="234"/>
      <c r="F434" s="234"/>
      <c r="G434" s="234"/>
      <c r="H434" s="234"/>
      <c r="I434" s="234"/>
      <c r="J434" s="234"/>
      <c r="K434" s="234"/>
      <c r="L434" s="234"/>
      <c r="M434" s="234"/>
      <c r="N434" s="234"/>
      <c r="O434" s="234"/>
      <c r="P434" s="234"/>
    </row>
    <row r="435" spans="2:16" x14ac:dyDescent="0.25">
      <c r="B435" s="234"/>
      <c r="C435" s="234"/>
      <c r="D435" s="234"/>
      <c r="E435" s="234"/>
      <c r="F435" s="234"/>
      <c r="G435" s="234"/>
      <c r="H435" s="234"/>
      <c r="I435" s="234"/>
      <c r="J435" s="234"/>
      <c r="K435" s="234"/>
      <c r="L435" s="234"/>
      <c r="M435" s="234"/>
      <c r="N435" s="234"/>
      <c r="O435" s="234"/>
      <c r="P435" s="234"/>
    </row>
    <row r="436" spans="2:16" x14ac:dyDescent="0.25">
      <c r="B436" s="234"/>
      <c r="C436" s="234"/>
      <c r="D436" s="234"/>
      <c r="E436" s="234"/>
      <c r="F436" s="234"/>
      <c r="G436" s="234"/>
      <c r="H436" s="234"/>
      <c r="I436" s="234"/>
      <c r="J436" s="234"/>
      <c r="K436" s="234"/>
      <c r="L436" s="234"/>
      <c r="M436" s="234"/>
      <c r="N436" s="234"/>
      <c r="O436" s="234"/>
      <c r="P436" s="234"/>
    </row>
    <row r="437" spans="2:16" x14ac:dyDescent="0.25">
      <c r="B437" s="234"/>
      <c r="C437" s="234"/>
      <c r="D437" s="234"/>
      <c r="E437" s="234"/>
      <c r="F437" s="234"/>
      <c r="G437" s="234"/>
      <c r="H437" s="234"/>
      <c r="I437" s="234"/>
      <c r="J437" s="234"/>
      <c r="K437" s="234"/>
      <c r="L437" s="234"/>
      <c r="M437" s="234"/>
      <c r="N437" s="234"/>
      <c r="O437" s="234"/>
      <c r="P437" s="234"/>
    </row>
    <row r="438" spans="2:16" x14ac:dyDescent="0.25">
      <c r="B438" s="234"/>
      <c r="C438" s="234"/>
      <c r="D438" s="234"/>
      <c r="E438" s="234"/>
      <c r="F438" s="234"/>
      <c r="G438" s="234"/>
      <c r="H438" s="234"/>
      <c r="I438" s="234"/>
      <c r="J438" s="234"/>
      <c r="K438" s="234"/>
      <c r="L438" s="234"/>
      <c r="M438" s="234"/>
      <c r="N438" s="234"/>
      <c r="O438" s="234"/>
      <c r="P438" s="234"/>
    </row>
    <row r="439" spans="2:16" x14ac:dyDescent="0.25">
      <c r="B439" s="234"/>
      <c r="C439" s="234"/>
      <c r="D439" s="234"/>
      <c r="E439" s="234"/>
      <c r="F439" s="234"/>
      <c r="G439" s="234"/>
      <c r="H439" s="234"/>
      <c r="I439" s="234"/>
      <c r="J439" s="234"/>
      <c r="K439" s="234"/>
      <c r="L439" s="234"/>
      <c r="M439" s="234"/>
      <c r="N439" s="234"/>
      <c r="O439" s="234"/>
      <c r="P439" s="234"/>
    </row>
    <row r="440" spans="2:16" x14ac:dyDescent="0.25">
      <c r="B440" s="234"/>
      <c r="C440" s="234"/>
      <c r="D440" s="234"/>
      <c r="E440" s="234"/>
      <c r="F440" s="234"/>
      <c r="G440" s="234"/>
      <c r="H440" s="234"/>
      <c r="I440" s="234"/>
      <c r="J440" s="234"/>
      <c r="K440" s="234"/>
      <c r="L440" s="234"/>
      <c r="M440" s="234"/>
      <c r="N440" s="234"/>
      <c r="O440" s="234"/>
      <c r="P440" s="234"/>
    </row>
    <row r="441" spans="2:16" x14ac:dyDescent="0.25">
      <c r="B441" s="234"/>
      <c r="C441" s="234"/>
      <c r="D441" s="234"/>
      <c r="E441" s="234"/>
      <c r="F441" s="234"/>
      <c r="G441" s="234"/>
      <c r="H441" s="234"/>
      <c r="I441" s="234"/>
      <c r="J441" s="234"/>
      <c r="K441" s="234"/>
      <c r="L441" s="234"/>
      <c r="M441" s="234"/>
      <c r="N441" s="234"/>
      <c r="O441" s="234"/>
      <c r="P441" s="234"/>
    </row>
    <row r="442" spans="2:16" x14ac:dyDescent="0.25">
      <c r="B442" s="234"/>
      <c r="C442" s="234"/>
      <c r="D442" s="234"/>
      <c r="E442" s="234"/>
      <c r="F442" s="234"/>
      <c r="G442" s="234"/>
      <c r="H442" s="234"/>
      <c r="I442" s="234"/>
      <c r="J442" s="234"/>
      <c r="K442" s="234"/>
      <c r="L442" s="234"/>
      <c r="M442" s="234"/>
      <c r="N442" s="234"/>
      <c r="O442" s="234"/>
      <c r="P442" s="234"/>
    </row>
    <row r="443" spans="2:16" x14ac:dyDescent="0.25">
      <c r="B443" s="234"/>
      <c r="C443" s="234"/>
      <c r="D443" s="234"/>
      <c r="E443" s="234"/>
      <c r="F443" s="234"/>
      <c r="G443" s="234"/>
      <c r="H443" s="234"/>
      <c r="I443" s="234"/>
      <c r="J443" s="234"/>
      <c r="K443" s="234"/>
      <c r="L443" s="234"/>
      <c r="M443" s="234"/>
      <c r="N443" s="234"/>
      <c r="O443" s="234"/>
      <c r="P443" s="234"/>
    </row>
    <row r="444" spans="2:16" x14ac:dyDescent="0.25">
      <c r="B444" s="234"/>
      <c r="C444" s="234"/>
      <c r="D444" s="234"/>
      <c r="E444" s="234"/>
      <c r="F444" s="234"/>
      <c r="G444" s="234"/>
      <c r="H444" s="234"/>
      <c r="I444" s="234"/>
      <c r="J444" s="234"/>
      <c r="K444" s="234"/>
      <c r="L444" s="234"/>
      <c r="M444" s="234"/>
      <c r="N444" s="234"/>
      <c r="O444" s="234"/>
      <c r="P444" s="234"/>
    </row>
    <row r="445" spans="2:16" x14ac:dyDescent="0.25">
      <c r="B445" s="234"/>
      <c r="C445" s="234"/>
      <c r="D445" s="234"/>
      <c r="E445" s="234"/>
      <c r="F445" s="234"/>
      <c r="G445" s="234"/>
      <c r="H445" s="234"/>
      <c r="I445" s="234"/>
      <c r="J445" s="234"/>
      <c r="K445" s="234"/>
      <c r="L445" s="234"/>
      <c r="M445" s="234"/>
      <c r="N445" s="234"/>
      <c r="O445" s="234"/>
      <c r="P445" s="234"/>
    </row>
    <row r="446" spans="2:16" x14ac:dyDescent="0.25">
      <c r="B446" s="234"/>
      <c r="C446" s="234"/>
      <c r="D446" s="234"/>
      <c r="E446" s="234"/>
      <c r="F446" s="234"/>
      <c r="G446" s="234"/>
      <c r="H446" s="234"/>
      <c r="I446" s="234"/>
      <c r="J446" s="234"/>
      <c r="K446" s="234"/>
      <c r="L446" s="234"/>
      <c r="M446" s="234"/>
      <c r="N446" s="234"/>
      <c r="O446" s="234"/>
      <c r="P446" s="234"/>
    </row>
    <row r="447" spans="2:16" x14ac:dyDescent="0.25">
      <c r="B447" s="234"/>
      <c r="C447" s="234"/>
      <c r="D447" s="234"/>
      <c r="E447" s="234"/>
      <c r="F447" s="234"/>
      <c r="G447" s="234"/>
      <c r="H447" s="234"/>
      <c r="I447" s="234"/>
      <c r="J447" s="234"/>
      <c r="K447" s="234"/>
      <c r="L447" s="234"/>
      <c r="M447" s="234"/>
      <c r="N447" s="234"/>
      <c r="O447" s="234"/>
      <c r="P447" s="234"/>
    </row>
    <row r="448" spans="2:16" x14ac:dyDescent="0.25">
      <c r="B448" s="234"/>
      <c r="C448" s="234"/>
      <c r="D448" s="234"/>
      <c r="E448" s="234"/>
      <c r="F448" s="234"/>
      <c r="G448" s="234"/>
      <c r="H448" s="234"/>
      <c r="I448" s="234"/>
      <c r="J448" s="234"/>
      <c r="K448" s="234"/>
      <c r="L448" s="234"/>
      <c r="M448" s="234"/>
      <c r="N448" s="234"/>
      <c r="O448" s="234"/>
      <c r="P448" s="234"/>
    </row>
    <row r="449" spans="2:16" x14ac:dyDescent="0.25">
      <c r="B449" s="234"/>
      <c r="C449" s="234"/>
      <c r="D449" s="234"/>
      <c r="E449" s="234"/>
      <c r="F449" s="234"/>
      <c r="G449" s="234"/>
      <c r="H449" s="234"/>
      <c r="I449" s="234"/>
      <c r="J449" s="234"/>
      <c r="K449" s="234"/>
      <c r="L449" s="234"/>
      <c r="M449" s="234"/>
      <c r="N449" s="234"/>
      <c r="O449" s="234"/>
      <c r="P449" s="234"/>
    </row>
    <row r="450" spans="2:16" x14ac:dyDescent="0.25">
      <c r="B450" s="234"/>
      <c r="C450" s="234"/>
      <c r="D450" s="234"/>
      <c r="E450" s="234"/>
      <c r="F450" s="234"/>
      <c r="G450" s="234"/>
      <c r="H450" s="234"/>
      <c r="I450" s="234"/>
      <c r="J450" s="234"/>
      <c r="K450" s="234"/>
      <c r="L450" s="234"/>
      <c r="M450" s="234"/>
      <c r="N450" s="234"/>
      <c r="O450" s="234"/>
      <c r="P450" s="234"/>
    </row>
    <row r="451" spans="2:16" x14ac:dyDescent="0.25">
      <c r="B451" s="234"/>
      <c r="C451" s="234"/>
      <c r="D451" s="234"/>
      <c r="E451" s="234"/>
      <c r="F451" s="234"/>
      <c r="G451" s="234"/>
      <c r="H451" s="234"/>
      <c r="I451" s="234"/>
      <c r="J451" s="234"/>
      <c r="K451" s="234"/>
      <c r="L451" s="234"/>
      <c r="M451" s="234"/>
      <c r="N451" s="234"/>
      <c r="O451" s="234"/>
      <c r="P451" s="234"/>
    </row>
    <row r="452" spans="2:16" x14ac:dyDescent="0.25">
      <c r="B452" s="234"/>
      <c r="C452" s="234"/>
      <c r="D452" s="234"/>
      <c r="E452" s="234"/>
      <c r="F452" s="234"/>
      <c r="G452" s="234"/>
      <c r="H452" s="234"/>
      <c r="I452" s="234"/>
      <c r="J452" s="234"/>
      <c r="K452" s="234"/>
      <c r="L452" s="234"/>
      <c r="M452" s="234"/>
      <c r="N452" s="234"/>
      <c r="O452" s="234"/>
      <c r="P452" s="234"/>
    </row>
    <row r="453" spans="2:16" x14ac:dyDescent="0.25">
      <c r="B453" s="234"/>
      <c r="C453" s="234"/>
      <c r="D453" s="234"/>
      <c r="E453" s="234"/>
      <c r="F453" s="234"/>
      <c r="G453" s="234"/>
      <c r="H453" s="234"/>
      <c r="I453" s="234"/>
      <c r="J453" s="234"/>
      <c r="K453" s="234"/>
      <c r="L453" s="234"/>
      <c r="M453" s="234"/>
      <c r="N453" s="234"/>
      <c r="O453" s="234"/>
      <c r="P453" s="234"/>
    </row>
    <row r="454" spans="2:16" x14ac:dyDescent="0.25">
      <c r="B454" s="234"/>
      <c r="C454" s="234"/>
      <c r="D454" s="234"/>
      <c r="E454" s="234"/>
      <c r="F454" s="234"/>
      <c r="G454" s="234"/>
      <c r="H454" s="234"/>
      <c r="I454" s="234"/>
      <c r="J454" s="234"/>
      <c r="K454" s="234"/>
      <c r="L454" s="234"/>
      <c r="M454" s="234"/>
      <c r="N454" s="234"/>
      <c r="O454" s="234"/>
      <c r="P454" s="234"/>
    </row>
    <row r="455" spans="2:16" x14ac:dyDescent="0.25">
      <c r="B455" s="234"/>
      <c r="C455" s="234"/>
      <c r="D455" s="234"/>
      <c r="E455" s="234"/>
      <c r="F455" s="234"/>
      <c r="G455" s="234"/>
      <c r="H455" s="234"/>
      <c r="I455" s="234"/>
      <c r="J455" s="234"/>
      <c r="K455" s="234"/>
      <c r="L455" s="234"/>
      <c r="M455" s="234"/>
      <c r="N455" s="234"/>
      <c r="O455" s="234"/>
      <c r="P455" s="234"/>
    </row>
    <row r="456" spans="2:16" x14ac:dyDescent="0.25">
      <c r="B456" s="234"/>
      <c r="C456" s="234"/>
      <c r="D456" s="234"/>
      <c r="E456" s="234"/>
      <c r="F456" s="234"/>
      <c r="G456" s="234"/>
      <c r="H456" s="234"/>
      <c r="I456" s="234"/>
      <c r="J456" s="234"/>
      <c r="K456" s="234"/>
      <c r="L456" s="234"/>
      <c r="M456" s="234"/>
      <c r="N456" s="234"/>
      <c r="O456" s="234"/>
      <c r="P456" s="234"/>
    </row>
    <row r="457" spans="2:16" x14ac:dyDescent="0.25">
      <c r="B457" s="234"/>
      <c r="C457" s="234"/>
      <c r="D457" s="234"/>
      <c r="E457" s="234"/>
      <c r="F457" s="234"/>
      <c r="G457" s="234"/>
      <c r="H457" s="234"/>
      <c r="I457" s="234"/>
      <c r="J457" s="234"/>
      <c r="K457" s="234"/>
      <c r="L457" s="234"/>
      <c r="M457" s="234"/>
      <c r="N457" s="234"/>
      <c r="O457" s="234"/>
      <c r="P457" s="234"/>
    </row>
    <row r="458" spans="2:16" x14ac:dyDescent="0.25">
      <c r="B458" s="234"/>
      <c r="C458" s="234"/>
      <c r="D458" s="234"/>
      <c r="E458" s="234"/>
      <c r="F458" s="234"/>
      <c r="G458" s="234"/>
      <c r="H458" s="234"/>
      <c r="I458" s="234"/>
      <c r="J458" s="234"/>
      <c r="K458" s="234"/>
      <c r="L458" s="234"/>
      <c r="M458" s="234"/>
      <c r="N458" s="234"/>
      <c r="O458" s="234"/>
      <c r="P458" s="234"/>
    </row>
    <row r="459" spans="2:16" x14ac:dyDescent="0.25">
      <c r="B459" s="234"/>
      <c r="C459" s="234"/>
      <c r="D459" s="234"/>
      <c r="E459" s="234"/>
      <c r="F459" s="234"/>
      <c r="G459" s="234"/>
      <c r="H459" s="234"/>
      <c r="I459" s="234"/>
      <c r="J459" s="234"/>
      <c r="K459" s="234"/>
      <c r="L459" s="234"/>
      <c r="M459" s="234"/>
      <c r="N459" s="234"/>
      <c r="O459" s="234"/>
      <c r="P459" s="234"/>
    </row>
    <row r="460" spans="2:16" x14ac:dyDescent="0.25">
      <c r="B460" s="234"/>
      <c r="C460" s="234"/>
      <c r="D460" s="234"/>
      <c r="E460" s="234"/>
      <c r="F460" s="234"/>
      <c r="G460" s="234"/>
      <c r="H460" s="234"/>
      <c r="I460" s="234"/>
      <c r="J460" s="234"/>
      <c r="K460" s="234"/>
      <c r="L460" s="234"/>
      <c r="M460" s="234"/>
      <c r="N460" s="234"/>
      <c r="O460" s="234"/>
      <c r="P460" s="234"/>
    </row>
    <row r="461" spans="2:16" x14ac:dyDescent="0.25">
      <c r="B461" s="234"/>
      <c r="C461" s="234"/>
      <c r="D461" s="234"/>
      <c r="E461" s="234"/>
      <c r="F461" s="234"/>
      <c r="G461" s="234"/>
      <c r="H461" s="234"/>
      <c r="I461" s="234"/>
      <c r="J461" s="234"/>
      <c r="K461" s="234"/>
      <c r="L461" s="234"/>
      <c r="M461" s="234"/>
      <c r="N461" s="234"/>
      <c r="O461" s="234"/>
      <c r="P461" s="234"/>
    </row>
    <row r="462" spans="2:16" x14ac:dyDescent="0.25">
      <c r="B462" s="234"/>
      <c r="C462" s="234"/>
      <c r="D462" s="234"/>
      <c r="E462" s="234"/>
      <c r="F462" s="234"/>
      <c r="G462" s="234"/>
      <c r="H462" s="234"/>
      <c r="I462" s="234"/>
      <c r="J462" s="234"/>
      <c r="K462" s="234"/>
      <c r="L462" s="234"/>
      <c r="M462" s="234"/>
      <c r="N462" s="234"/>
      <c r="O462" s="234"/>
      <c r="P462" s="234"/>
    </row>
    <row r="463" spans="2:16" x14ac:dyDescent="0.25">
      <c r="B463" s="234"/>
      <c r="C463" s="234"/>
      <c r="D463" s="234"/>
      <c r="E463" s="234"/>
      <c r="F463" s="234"/>
      <c r="G463" s="234"/>
      <c r="H463" s="234"/>
      <c r="I463" s="234"/>
      <c r="J463" s="234"/>
      <c r="K463" s="234"/>
      <c r="L463" s="234"/>
      <c r="M463" s="234"/>
      <c r="N463" s="234"/>
      <c r="O463" s="234"/>
      <c r="P463" s="234"/>
    </row>
    <row r="464" spans="2:16" x14ac:dyDescent="0.25">
      <c r="B464" s="234"/>
      <c r="C464" s="234"/>
      <c r="D464" s="234"/>
      <c r="E464" s="234"/>
      <c r="F464" s="234"/>
      <c r="G464" s="234"/>
      <c r="H464" s="234"/>
      <c r="I464" s="234"/>
      <c r="J464" s="234"/>
      <c r="K464" s="234"/>
      <c r="L464" s="234"/>
      <c r="M464" s="234"/>
      <c r="N464" s="234"/>
      <c r="O464" s="234"/>
      <c r="P464" s="234"/>
    </row>
    <row r="465" spans="2:16" x14ac:dyDescent="0.25">
      <c r="B465" s="234"/>
      <c r="C465" s="234"/>
      <c r="D465" s="234"/>
      <c r="E465" s="234"/>
      <c r="F465" s="234"/>
      <c r="G465" s="234"/>
      <c r="H465" s="234"/>
      <c r="I465" s="234"/>
      <c r="J465" s="234"/>
      <c r="K465" s="234"/>
      <c r="L465" s="234"/>
      <c r="M465" s="234"/>
      <c r="N465" s="234"/>
      <c r="O465" s="234"/>
      <c r="P465" s="234"/>
    </row>
    <row r="466" spans="2:16" x14ac:dyDescent="0.25">
      <c r="B466" s="234"/>
      <c r="C466" s="234"/>
      <c r="D466" s="234"/>
      <c r="E466" s="234"/>
      <c r="F466" s="234"/>
      <c r="G466" s="234"/>
      <c r="H466" s="234"/>
      <c r="I466" s="234"/>
      <c r="J466" s="234"/>
      <c r="K466" s="234"/>
      <c r="L466" s="234"/>
      <c r="M466" s="234"/>
      <c r="N466" s="234"/>
      <c r="O466" s="234"/>
      <c r="P466" s="234"/>
    </row>
    <row r="467" spans="2:16" x14ac:dyDescent="0.25">
      <c r="B467" s="234"/>
      <c r="C467" s="234"/>
      <c r="D467" s="234"/>
      <c r="E467" s="234"/>
      <c r="F467" s="234"/>
      <c r="G467" s="234"/>
      <c r="H467" s="234"/>
      <c r="I467" s="234"/>
      <c r="J467" s="234"/>
      <c r="K467" s="234"/>
      <c r="L467" s="234"/>
      <c r="M467" s="234"/>
      <c r="N467" s="234"/>
      <c r="O467" s="234"/>
      <c r="P467" s="234"/>
    </row>
    <row r="468" spans="2:16" x14ac:dyDescent="0.25">
      <c r="B468" s="234"/>
      <c r="C468" s="234"/>
      <c r="D468" s="234"/>
      <c r="E468" s="234"/>
      <c r="F468" s="234"/>
      <c r="G468" s="234"/>
      <c r="H468" s="234"/>
      <c r="I468" s="234"/>
      <c r="J468" s="234"/>
      <c r="K468" s="234"/>
      <c r="L468" s="234"/>
      <c r="M468" s="234"/>
      <c r="N468" s="234"/>
      <c r="O468" s="234"/>
      <c r="P468" s="234"/>
    </row>
    <row r="469" spans="2:16" x14ac:dyDescent="0.25">
      <c r="B469" s="234"/>
      <c r="C469" s="234"/>
      <c r="D469" s="234"/>
      <c r="E469" s="234"/>
      <c r="F469" s="234"/>
      <c r="G469" s="234"/>
      <c r="H469" s="234"/>
      <c r="I469" s="234"/>
      <c r="J469" s="234"/>
      <c r="K469" s="234"/>
      <c r="L469" s="234"/>
      <c r="M469" s="234"/>
      <c r="N469" s="234"/>
      <c r="O469" s="234"/>
      <c r="P469" s="234"/>
    </row>
    <row r="470" spans="2:16" x14ac:dyDescent="0.25">
      <c r="B470" s="234"/>
      <c r="C470" s="234"/>
      <c r="D470" s="234"/>
      <c r="E470" s="234"/>
      <c r="F470" s="234"/>
      <c r="G470" s="234"/>
      <c r="H470" s="234"/>
      <c r="I470" s="234"/>
      <c r="J470" s="234"/>
      <c r="K470" s="234"/>
      <c r="L470" s="234"/>
      <c r="M470" s="234"/>
      <c r="N470" s="234"/>
      <c r="O470" s="234"/>
      <c r="P470" s="234"/>
    </row>
    <row r="471" spans="2:16" x14ac:dyDescent="0.25">
      <c r="B471" s="234"/>
      <c r="C471" s="234"/>
      <c r="D471" s="234"/>
      <c r="E471" s="234"/>
      <c r="F471" s="234"/>
      <c r="G471" s="234"/>
      <c r="H471" s="234"/>
      <c r="I471" s="234"/>
      <c r="J471" s="234"/>
      <c r="K471" s="234"/>
      <c r="L471" s="234"/>
      <c r="M471" s="234"/>
      <c r="N471" s="234"/>
      <c r="O471" s="234"/>
      <c r="P471" s="234"/>
    </row>
    <row r="472" spans="2:16" x14ac:dyDescent="0.25">
      <c r="B472" s="234"/>
      <c r="C472" s="234"/>
      <c r="D472" s="234"/>
      <c r="E472" s="234"/>
      <c r="F472" s="234"/>
      <c r="G472" s="234"/>
      <c r="H472" s="234"/>
      <c r="I472" s="234"/>
      <c r="J472" s="234"/>
      <c r="K472" s="234"/>
      <c r="L472" s="234"/>
      <c r="M472" s="234"/>
      <c r="N472" s="234"/>
      <c r="O472" s="234"/>
      <c r="P472" s="234"/>
    </row>
    <row r="473" spans="2:16" x14ac:dyDescent="0.25">
      <c r="B473" s="234"/>
      <c r="C473" s="234"/>
      <c r="D473" s="234"/>
      <c r="E473" s="234"/>
      <c r="F473" s="234"/>
      <c r="G473" s="234"/>
      <c r="H473" s="234"/>
      <c r="I473" s="234"/>
      <c r="J473" s="234"/>
      <c r="K473" s="234"/>
      <c r="L473" s="234"/>
      <c r="M473" s="234"/>
      <c r="N473" s="234"/>
      <c r="O473" s="234"/>
      <c r="P473" s="234"/>
    </row>
    <row r="474" spans="2:16" x14ac:dyDescent="0.25">
      <c r="B474" s="234"/>
      <c r="C474" s="234"/>
      <c r="D474" s="234"/>
      <c r="E474" s="234"/>
      <c r="F474" s="234"/>
      <c r="G474" s="234"/>
      <c r="H474" s="234"/>
      <c r="I474" s="234"/>
      <c r="J474" s="234"/>
      <c r="K474" s="234"/>
      <c r="L474" s="234"/>
      <c r="M474" s="234"/>
      <c r="N474" s="234"/>
      <c r="O474" s="234"/>
      <c r="P474" s="234"/>
    </row>
    <row r="475" spans="2:16" x14ac:dyDescent="0.25">
      <c r="B475" s="234"/>
      <c r="C475" s="234"/>
      <c r="D475" s="234"/>
      <c r="E475" s="234"/>
      <c r="F475" s="234"/>
      <c r="G475" s="234"/>
      <c r="H475" s="234"/>
      <c r="I475" s="234"/>
      <c r="J475" s="234"/>
      <c r="K475" s="234"/>
      <c r="L475" s="234"/>
      <c r="M475" s="234"/>
      <c r="N475" s="234"/>
      <c r="O475" s="234"/>
      <c r="P475" s="234"/>
    </row>
    <row r="476" spans="2:16" x14ac:dyDescent="0.25">
      <c r="B476" s="234"/>
      <c r="C476" s="234"/>
      <c r="D476" s="234"/>
      <c r="E476" s="234"/>
      <c r="F476" s="234"/>
      <c r="G476" s="234"/>
      <c r="H476" s="234"/>
      <c r="I476" s="234"/>
      <c r="J476" s="234"/>
      <c r="K476" s="234"/>
      <c r="L476" s="234"/>
      <c r="M476" s="234"/>
      <c r="N476" s="234"/>
      <c r="O476" s="234"/>
      <c r="P476" s="234"/>
    </row>
    <row r="477" spans="2:16" x14ac:dyDescent="0.25">
      <c r="B477" s="234"/>
      <c r="C477" s="234"/>
      <c r="D477" s="234"/>
      <c r="E477" s="234"/>
      <c r="F477" s="234"/>
      <c r="G477" s="234"/>
      <c r="H477" s="234"/>
      <c r="I477" s="234"/>
      <c r="J477" s="234"/>
      <c r="K477" s="234"/>
      <c r="L477" s="234"/>
      <c r="M477" s="234"/>
      <c r="N477" s="234"/>
      <c r="O477" s="234"/>
      <c r="P477" s="234"/>
    </row>
    <row r="478" spans="2:16" x14ac:dyDescent="0.25">
      <c r="B478" s="234"/>
      <c r="C478" s="234"/>
      <c r="D478" s="234"/>
      <c r="E478" s="234"/>
      <c r="F478" s="234"/>
      <c r="G478" s="234"/>
      <c r="H478" s="234"/>
      <c r="I478" s="234"/>
      <c r="J478" s="234"/>
      <c r="K478" s="234"/>
      <c r="L478" s="234"/>
      <c r="M478" s="234"/>
      <c r="N478" s="234"/>
      <c r="O478" s="234"/>
      <c r="P478" s="234"/>
    </row>
    <row r="479" spans="2:16" x14ac:dyDescent="0.25">
      <c r="B479" s="234"/>
      <c r="C479" s="234"/>
      <c r="D479" s="234"/>
      <c r="E479" s="234"/>
      <c r="F479" s="234"/>
      <c r="G479" s="234"/>
      <c r="H479" s="234"/>
      <c r="I479" s="234"/>
      <c r="J479" s="234"/>
      <c r="K479" s="234"/>
      <c r="L479" s="234"/>
      <c r="M479" s="234"/>
      <c r="N479" s="234"/>
      <c r="O479" s="234"/>
      <c r="P479" s="234"/>
    </row>
    <row r="480" spans="2:16" x14ac:dyDescent="0.25">
      <c r="B480" s="234"/>
      <c r="C480" s="234"/>
      <c r="D480" s="234"/>
      <c r="E480" s="234"/>
      <c r="F480" s="234"/>
      <c r="G480" s="234"/>
      <c r="H480" s="234"/>
      <c r="I480" s="234"/>
      <c r="J480" s="234"/>
      <c r="K480" s="234"/>
      <c r="L480" s="234"/>
      <c r="M480" s="234"/>
      <c r="N480" s="234"/>
      <c r="O480" s="234"/>
      <c r="P480" s="234"/>
    </row>
    <row r="481" spans="2:16" x14ac:dyDescent="0.25">
      <c r="B481" s="234"/>
      <c r="C481" s="234"/>
      <c r="D481" s="234"/>
      <c r="E481" s="234"/>
      <c r="F481" s="234"/>
      <c r="G481" s="234"/>
      <c r="H481" s="234"/>
      <c r="I481" s="234"/>
      <c r="J481" s="234"/>
      <c r="K481" s="234"/>
      <c r="L481" s="234"/>
      <c r="M481" s="234"/>
      <c r="N481" s="234"/>
      <c r="O481" s="234"/>
      <c r="P481" s="234"/>
    </row>
    <row r="482" spans="2:16" x14ac:dyDescent="0.25">
      <c r="B482" s="234"/>
      <c r="C482" s="234"/>
      <c r="D482" s="234"/>
      <c r="E482" s="234"/>
      <c r="F482" s="234"/>
      <c r="G482" s="234"/>
      <c r="H482" s="234"/>
      <c r="I482" s="234"/>
      <c r="J482" s="234"/>
      <c r="K482" s="234"/>
      <c r="L482" s="234"/>
      <c r="M482" s="234"/>
      <c r="N482" s="234"/>
      <c r="O482" s="234"/>
      <c r="P482" s="234"/>
    </row>
    <row r="483" spans="2:16" x14ac:dyDescent="0.25">
      <c r="B483" s="234"/>
      <c r="C483" s="234"/>
      <c r="D483" s="234"/>
      <c r="E483" s="234"/>
      <c r="F483" s="234"/>
      <c r="G483" s="234"/>
      <c r="H483" s="234"/>
      <c r="I483" s="234"/>
      <c r="J483" s="234"/>
      <c r="K483" s="234"/>
      <c r="L483" s="234"/>
      <c r="M483" s="234"/>
      <c r="N483" s="234"/>
      <c r="O483" s="234"/>
      <c r="P483" s="234"/>
    </row>
    <row r="484" spans="2:16" x14ac:dyDescent="0.25">
      <c r="B484" s="234"/>
      <c r="C484" s="234"/>
      <c r="D484" s="234"/>
      <c r="E484" s="234"/>
      <c r="F484" s="234"/>
      <c r="G484" s="234"/>
      <c r="H484" s="234"/>
      <c r="I484" s="234"/>
      <c r="J484" s="234"/>
      <c r="K484" s="234"/>
      <c r="L484" s="234"/>
      <c r="M484" s="234"/>
      <c r="N484" s="234"/>
      <c r="O484" s="234"/>
      <c r="P484" s="234"/>
    </row>
    <row r="485" spans="2:16" x14ac:dyDescent="0.25">
      <c r="B485" s="234"/>
      <c r="C485" s="234"/>
      <c r="D485" s="234"/>
      <c r="E485" s="234"/>
      <c r="F485" s="234"/>
      <c r="G485" s="234"/>
      <c r="H485" s="234"/>
      <c r="I485" s="234"/>
      <c r="J485" s="234"/>
      <c r="K485" s="234"/>
      <c r="L485" s="234"/>
      <c r="M485" s="234"/>
      <c r="N485" s="234"/>
      <c r="O485" s="234"/>
      <c r="P485" s="234"/>
    </row>
    <row r="486" spans="2:16" x14ac:dyDescent="0.25">
      <c r="B486" s="234"/>
      <c r="C486" s="234"/>
      <c r="D486" s="234"/>
      <c r="E486" s="234"/>
      <c r="F486" s="234"/>
      <c r="G486" s="234"/>
      <c r="H486" s="234"/>
      <c r="I486" s="234"/>
      <c r="J486" s="234"/>
      <c r="K486" s="234"/>
      <c r="L486" s="234"/>
      <c r="M486" s="234"/>
      <c r="N486" s="234"/>
      <c r="O486" s="234"/>
      <c r="P486" s="234"/>
    </row>
    <row r="487" spans="2:16" x14ac:dyDescent="0.25">
      <c r="B487" s="234"/>
      <c r="C487" s="234"/>
      <c r="D487" s="234"/>
      <c r="E487" s="234"/>
      <c r="F487" s="234"/>
      <c r="G487" s="234"/>
      <c r="H487" s="234"/>
      <c r="I487" s="234"/>
      <c r="J487" s="234"/>
      <c r="K487" s="234"/>
      <c r="L487" s="234"/>
      <c r="M487" s="234"/>
      <c r="N487" s="234"/>
      <c r="O487" s="234"/>
      <c r="P487" s="234"/>
    </row>
    <row r="488" spans="2:16" x14ac:dyDescent="0.25">
      <c r="B488" s="234"/>
      <c r="C488" s="234"/>
      <c r="D488" s="234"/>
      <c r="E488" s="234"/>
      <c r="F488" s="234"/>
      <c r="G488" s="234"/>
      <c r="H488" s="234"/>
      <c r="I488" s="234"/>
      <c r="J488" s="234"/>
      <c r="K488" s="234"/>
      <c r="L488" s="234"/>
      <c r="M488" s="234"/>
      <c r="N488" s="234"/>
      <c r="O488" s="234"/>
      <c r="P488" s="234"/>
    </row>
    <row r="489" spans="2:16" x14ac:dyDescent="0.25">
      <c r="B489" s="234"/>
      <c r="C489" s="234"/>
      <c r="D489" s="234"/>
      <c r="E489" s="234"/>
      <c r="F489" s="234"/>
      <c r="G489" s="234"/>
      <c r="H489" s="234"/>
      <c r="I489" s="234"/>
      <c r="J489" s="234"/>
      <c r="K489" s="234"/>
      <c r="L489" s="234"/>
      <c r="M489" s="234"/>
      <c r="N489" s="234"/>
      <c r="O489" s="234"/>
      <c r="P489" s="234"/>
    </row>
    <row r="490" spans="2:16" x14ac:dyDescent="0.25">
      <c r="B490" s="234"/>
      <c r="C490" s="234"/>
      <c r="D490" s="234"/>
      <c r="E490" s="234"/>
      <c r="F490" s="234"/>
      <c r="G490" s="234"/>
      <c r="H490" s="234"/>
      <c r="I490" s="234"/>
      <c r="J490" s="234"/>
      <c r="K490" s="234"/>
      <c r="L490" s="234"/>
      <c r="M490" s="234"/>
      <c r="N490" s="234"/>
      <c r="O490" s="234"/>
      <c r="P490" s="234"/>
    </row>
    <row r="491" spans="2:16" x14ac:dyDescent="0.25">
      <c r="B491" s="234"/>
      <c r="C491" s="234"/>
      <c r="D491" s="234"/>
      <c r="E491" s="234"/>
      <c r="F491" s="234"/>
      <c r="G491" s="234"/>
      <c r="H491" s="234"/>
      <c r="I491" s="234"/>
      <c r="J491" s="234"/>
      <c r="K491" s="234"/>
      <c r="L491" s="234"/>
      <c r="M491" s="234"/>
      <c r="N491" s="234"/>
      <c r="O491" s="234"/>
      <c r="P491" s="234"/>
    </row>
    <row r="492" spans="2:16" x14ac:dyDescent="0.25">
      <c r="B492" s="234"/>
      <c r="C492" s="234"/>
      <c r="D492" s="234"/>
      <c r="E492" s="234"/>
      <c r="F492" s="234"/>
      <c r="G492" s="234"/>
      <c r="H492" s="234"/>
      <c r="I492" s="234"/>
      <c r="J492" s="234"/>
      <c r="K492" s="234"/>
      <c r="L492" s="234"/>
      <c r="M492" s="234"/>
      <c r="N492" s="234"/>
      <c r="O492" s="234"/>
      <c r="P492" s="234"/>
    </row>
    <row r="493" spans="2:16" x14ac:dyDescent="0.25">
      <c r="B493" s="234"/>
      <c r="C493" s="234"/>
      <c r="D493" s="234"/>
      <c r="E493" s="234"/>
      <c r="F493" s="234"/>
      <c r="G493" s="234"/>
      <c r="H493" s="234"/>
      <c r="I493" s="234"/>
      <c r="J493" s="234"/>
      <c r="K493" s="234"/>
      <c r="L493" s="234"/>
      <c r="M493" s="234"/>
      <c r="N493" s="234"/>
      <c r="O493" s="234"/>
      <c r="P493" s="234"/>
    </row>
    <row r="494" spans="2:16" x14ac:dyDescent="0.25">
      <c r="B494" s="234"/>
      <c r="C494" s="234"/>
      <c r="D494" s="234"/>
      <c r="E494" s="234"/>
      <c r="F494" s="234"/>
      <c r="G494" s="234"/>
      <c r="H494" s="234"/>
      <c r="I494" s="234"/>
      <c r="J494" s="234"/>
      <c r="K494" s="234"/>
      <c r="L494" s="234"/>
      <c r="M494" s="234"/>
      <c r="N494" s="234"/>
      <c r="O494" s="234"/>
      <c r="P494" s="234"/>
    </row>
    <row r="495" spans="2:16" x14ac:dyDescent="0.25">
      <c r="B495" s="234"/>
      <c r="C495" s="234"/>
      <c r="D495" s="234"/>
      <c r="E495" s="234"/>
      <c r="F495" s="234"/>
      <c r="G495" s="234"/>
      <c r="H495" s="234"/>
      <c r="I495" s="234"/>
      <c r="J495" s="234"/>
      <c r="K495" s="234"/>
      <c r="L495" s="234"/>
      <c r="M495" s="234"/>
      <c r="N495" s="234"/>
      <c r="O495" s="234"/>
      <c r="P495" s="234"/>
    </row>
    <row r="496" spans="2:16" x14ac:dyDescent="0.25">
      <c r="B496" s="234"/>
      <c r="C496" s="234"/>
      <c r="D496" s="234"/>
      <c r="E496" s="234"/>
      <c r="F496" s="234"/>
      <c r="G496" s="234"/>
      <c r="H496" s="234"/>
      <c r="I496" s="234"/>
      <c r="J496" s="234"/>
      <c r="K496" s="234"/>
      <c r="L496" s="234"/>
      <c r="M496" s="234"/>
      <c r="N496" s="234"/>
      <c r="O496" s="234"/>
      <c r="P496" s="234"/>
    </row>
    <row r="497" spans="2:16" x14ac:dyDescent="0.25">
      <c r="B497" s="234"/>
      <c r="C497" s="234"/>
      <c r="D497" s="234"/>
      <c r="E497" s="234"/>
      <c r="F497" s="234"/>
      <c r="G497" s="234"/>
      <c r="H497" s="234"/>
      <c r="I497" s="234"/>
      <c r="J497" s="234"/>
      <c r="K497" s="234"/>
      <c r="L497" s="234"/>
      <c r="M497" s="234"/>
      <c r="N497" s="234"/>
      <c r="O497" s="234"/>
      <c r="P497" s="234"/>
    </row>
    <row r="498" spans="2:16" x14ac:dyDescent="0.25">
      <c r="B498" s="234"/>
      <c r="C498" s="234"/>
      <c r="D498" s="234"/>
      <c r="E498" s="234"/>
      <c r="F498" s="234"/>
      <c r="G498" s="234"/>
      <c r="H498" s="234"/>
      <c r="I498" s="234"/>
      <c r="J498" s="234"/>
      <c r="K498" s="234"/>
      <c r="L498" s="234"/>
      <c r="M498" s="234"/>
      <c r="N498" s="234"/>
      <c r="O498" s="234"/>
      <c r="P498" s="234"/>
    </row>
    <row r="499" spans="2:16" x14ac:dyDescent="0.25">
      <c r="B499" s="234"/>
      <c r="C499" s="234"/>
      <c r="D499" s="234"/>
      <c r="E499" s="234"/>
      <c r="F499" s="234"/>
      <c r="G499" s="234"/>
      <c r="H499" s="234"/>
      <c r="I499" s="234"/>
      <c r="J499" s="234"/>
      <c r="K499" s="234"/>
      <c r="L499" s="234"/>
      <c r="M499" s="234"/>
      <c r="N499" s="234"/>
      <c r="O499" s="234"/>
      <c r="P499" s="234"/>
    </row>
    <row r="500" spans="2:16" x14ac:dyDescent="0.25">
      <c r="B500" s="234"/>
      <c r="C500" s="234"/>
      <c r="D500" s="234"/>
      <c r="E500" s="234"/>
      <c r="F500" s="234"/>
      <c r="G500" s="234"/>
      <c r="H500" s="234"/>
      <c r="I500" s="234"/>
      <c r="J500" s="234"/>
      <c r="K500" s="234"/>
      <c r="L500" s="234"/>
      <c r="M500" s="234"/>
      <c r="N500" s="234"/>
      <c r="O500" s="234"/>
      <c r="P500" s="234"/>
    </row>
    <row r="501" spans="2:16" x14ac:dyDescent="0.25">
      <c r="B501" s="234"/>
      <c r="C501" s="234"/>
      <c r="D501" s="234"/>
      <c r="E501" s="234"/>
      <c r="F501" s="234"/>
      <c r="G501" s="234"/>
      <c r="H501" s="234"/>
      <c r="I501" s="234"/>
      <c r="J501" s="234"/>
      <c r="K501" s="234"/>
      <c r="L501" s="234"/>
      <c r="M501" s="234"/>
      <c r="N501" s="234"/>
      <c r="O501" s="234"/>
      <c r="P501" s="234"/>
    </row>
    <row r="502" spans="2:16" x14ac:dyDescent="0.25">
      <c r="B502" s="234"/>
      <c r="C502" s="234"/>
      <c r="D502" s="234"/>
      <c r="E502" s="234"/>
      <c r="F502" s="234"/>
      <c r="G502" s="234"/>
      <c r="H502" s="234"/>
      <c r="I502" s="234"/>
      <c r="J502" s="234"/>
      <c r="K502" s="234"/>
      <c r="L502" s="234"/>
      <c r="M502" s="234"/>
      <c r="N502" s="234"/>
      <c r="O502" s="234"/>
      <c r="P502" s="234"/>
    </row>
    <row r="503" spans="2:16" x14ac:dyDescent="0.25">
      <c r="B503" s="234"/>
      <c r="C503" s="234"/>
      <c r="D503" s="234"/>
      <c r="E503" s="234"/>
      <c r="F503" s="234"/>
      <c r="G503" s="234"/>
      <c r="H503" s="234"/>
      <c r="I503" s="234"/>
      <c r="J503" s="234"/>
      <c r="K503" s="234"/>
      <c r="L503" s="234"/>
      <c r="M503" s="234"/>
      <c r="N503" s="234"/>
      <c r="O503" s="234"/>
      <c r="P503" s="234"/>
    </row>
    <row r="504" spans="2:16" x14ac:dyDescent="0.25">
      <c r="B504" s="234"/>
      <c r="C504" s="234"/>
      <c r="D504" s="234"/>
      <c r="E504" s="234"/>
      <c r="F504" s="234"/>
      <c r="G504" s="234"/>
      <c r="H504" s="234"/>
      <c r="I504" s="234"/>
      <c r="J504" s="234"/>
      <c r="K504" s="234"/>
      <c r="L504" s="234"/>
      <c r="M504" s="234"/>
      <c r="N504" s="234"/>
      <c r="O504" s="234"/>
      <c r="P504" s="234"/>
    </row>
    <row r="505" spans="2:16" x14ac:dyDescent="0.25">
      <c r="B505" s="234"/>
      <c r="C505" s="234"/>
      <c r="D505" s="234"/>
      <c r="E505" s="234"/>
      <c r="F505" s="234"/>
      <c r="G505" s="234"/>
      <c r="H505" s="234"/>
      <c r="I505" s="234"/>
      <c r="J505" s="234"/>
      <c r="K505" s="234"/>
      <c r="L505" s="234"/>
      <c r="M505" s="234"/>
      <c r="N505" s="234"/>
      <c r="O505" s="234"/>
      <c r="P505" s="234"/>
    </row>
    <row r="506" spans="2:16" x14ac:dyDescent="0.25">
      <c r="B506" s="234"/>
      <c r="C506" s="234"/>
      <c r="D506" s="234"/>
      <c r="E506" s="234"/>
      <c r="F506" s="234"/>
      <c r="G506" s="234"/>
      <c r="H506" s="234"/>
      <c r="I506" s="234"/>
      <c r="J506" s="234"/>
      <c r="K506" s="234"/>
      <c r="L506" s="234"/>
      <c r="M506" s="234"/>
      <c r="N506" s="234"/>
      <c r="O506" s="234"/>
      <c r="P506" s="234"/>
    </row>
    <row r="507" spans="2:16" x14ac:dyDescent="0.25">
      <c r="B507" s="234"/>
      <c r="C507" s="234"/>
      <c r="D507" s="234"/>
      <c r="E507" s="234"/>
      <c r="F507" s="234"/>
      <c r="G507" s="234"/>
      <c r="H507" s="234"/>
      <c r="I507" s="234"/>
      <c r="J507" s="234"/>
      <c r="K507" s="234"/>
      <c r="L507" s="234"/>
      <c r="M507" s="234"/>
      <c r="N507" s="234"/>
      <c r="O507" s="234"/>
      <c r="P507" s="234"/>
    </row>
    <row r="508" spans="2:16" x14ac:dyDescent="0.25">
      <c r="B508" s="234"/>
      <c r="C508" s="234"/>
      <c r="D508" s="234"/>
      <c r="E508" s="234"/>
      <c r="F508" s="234"/>
      <c r="G508" s="234"/>
      <c r="H508" s="234"/>
      <c r="I508" s="234"/>
      <c r="J508" s="234"/>
      <c r="K508" s="234"/>
      <c r="L508" s="234"/>
      <c r="M508" s="234"/>
      <c r="N508" s="234"/>
      <c r="O508" s="234"/>
      <c r="P508" s="234"/>
    </row>
    <row r="509" spans="2:16" x14ac:dyDescent="0.25">
      <c r="B509" s="234"/>
      <c r="C509" s="234"/>
      <c r="D509" s="234"/>
      <c r="E509" s="234"/>
      <c r="F509" s="234"/>
      <c r="G509" s="234"/>
      <c r="H509" s="234"/>
      <c r="I509" s="234"/>
      <c r="J509" s="234"/>
      <c r="K509" s="234"/>
      <c r="L509" s="234"/>
      <c r="M509" s="234"/>
      <c r="N509" s="234"/>
      <c r="O509" s="234"/>
      <c r="P509" s="234"/>
    </row>
    <row r="510" spans="2:16" x14ac:dyDescent="0.25">
      <c r="B510" s="234"/>
      <c r="C510" s="234"/>
      <c r="D510" s="234"/>
      <c r="E510" s="234"/>
      <c r="F510" s="234"/>
      <c r="G510" s="234"/>
      <c r="H510" s="234"/>
      <c r="I510" s="234"/>
      <c r="J510" s="234"/>
      <c r="K510" s="234"/>
      <c r="L510" s="234"/>
      <c r="M510" s="234"/>
      <c r="N510" s="234"/>
      <c r="O510" s="234"/>
      <c r="P510" s="234"/>
    </row>
    <row r="511" spans="2:16" x14ac:dyDescent="0.25">
      <c r="B511" s="234"/>
      <c r="C511" s="234"/>
      <c r="D511" s="234"/>
      <c r="E511" s="234"/>
      <c r="F511" s="234"/>
      <c r="G511" s="234"/>
      <c r="H511" s="234"/>
      <c r="I511" s="234"/>
      <c r="J511" s="234"/>
      <c r="K511" s="234"/>
      <c r="L511" s="234"/>
      <c r="M511" s="234"/>
      <c r="N511" s="234"/>
      <c r="O511" s="234"/>
      <c r="P511" s="234"/>
    </row>
    <row r="512" spans="2:16" x14ac:dyDescent="0.25">
      <c r="B512" s="234"/>
      <c r="C512" s="234"/>
      <c r="D512" s="234"/>
      <c r="E512" s="234"/>
      <c r="F512" s="234"/>
      <c r="G512" s="234"/>
      <c r="H512" s="234"/>
      <c r="I512" s="234"/>
      <c r="J512" s="234"/>
      <c r="K512" s="234"/>
      <c r="L512" s="234"/>
      <c r="M512" s="234"/>
      <c r="N512" s="234"/>
      <c r="O512" s="234"/>
      <c r="P512" s="234"/>
    </row>
    <row r="513" spans="2:16" x14ac:dyDescent="0.25">
      <c r="B513" s="234"/>
      <c r="C513" s="234"/>
      <c r="D513" s="234"/>
      <c r="E513" s="234"/>
      <c r="F513" s="234"/>
      <c r="G513" s="234"/>
      <c r="H513" s="234"/>
      <c r="I513" s="234"/>
      <c r="J513" s="234"/>
      <c r="K513" s="234"/>
      <c r="L513" s="234"/>
      <c r="M513" s="234"/>
      <c r="N513" s="234"/>
      <c r="O513" s="234"/>
      <c r="P513" s="234"/>
    </row>
    <row r="514" spans="2:16" x14ac:dyDescent="0.25">
      <c r="B514" s="234"/>
      <c r="C514" s="234"/>
      <c r="D514" s="234"/>
      <c r="E514" s="234"/>
      <c r="F514" s="234"/>
      <c r="G514" s="234"/>
      <c r="H514" s="234"/>
      <c r="I514" s="234"/>
      <c r="J514" s="234"/>
      <c r="K514" s="234"/>
      <c r="L514" s="234"/>
      <c r="M514" s="234"/>
      <c r="N514" s="234"/>
      <c r="O514" s="234"/>
      <c r="P514" s="234"/>
    </row>
    <row r="515" spans="2:16" x14ac:dyDescent="0.25">
      <c r="B515" s="234"/>
      <c r="C515" s="234"/>
      <c r="D515" s="234"/>
      <c r="E515" s="234"/>
      <c r="F515" s="234"/>
      <c r="G515" s="234"/>
      <c r="H515" s="234"/>
      <c r="I515" s="234"/>
      <c r="J515" s="234"/>
      <c r="K515" s="234"/>
      <c r="L515" s="234"/>
      <c r="M515" s="234"/>
      <c r="N515" s="234"/>
      <c r="O515" s="234"/>
      <c r="P515" s="234"/>
    </row>
    <row r="516" spans="2:16" x14ac:dyDescent="0.25">
      <c r="B516" s="234"/>
      <c r="C516" s="234"/>
      <c r="D516" s="234"/>
      <c r="E516" s="234"/>
      <c r="F516" s="234"/>
      <c r="G516" s="234"/>
      <c r="H516" s="234"/>
      <c r="I516" s="234"/>
      <c r="J516" s="234"/>
      <c r="K516" s="234"/>
      <c r="L516" s="234"/>
      <c r="M516" s="234"/>
      <c r="N516" s="234"/>
      <c r="O516" s="234"/>
      <c r="P516" s="234"/>
    </row>
    <row r="517" spans="2:16" x14ac:dyDescent="0.25">
      <c r="B517" s="234"/>
      <c r="C517" s="234"/>
      <c r="D517" s="234"/>
      <c r="E517" s="234"/>
      <c r="F517" s="234"/>
      <c r="G517" s="234"/>
      <c r="H517" s="234"/>
      <c r="I517" s="234"/>
      <c r="J517" s="234"/>
      <c r="K517" s="234"/>
      <c r="L517" s="234"/>
      <c r="M517" s="234"/>
      <c r="N517" s="234"/>
      <c r="O517" s="234"/>
      <c r="P517" s="234"/>
    </row>
    <row r="518" spans="2:16" x14ac:dyDescent="0.25">
      <c r="B518" s="234"/>
      <c r="C518" s="234"/>
      <c r="D518" s="234"/>
      <c r="E518" s="234"/>
      <c r="F518" s="234"/>
      <c r="G518" s="234"/>
      <c r="H518" s="234"/>
      <c r="I518" s="234"/>
      <c r="J518" s="234"/>
      <c r="K518" s="234"/>
      <c r="L518" s="234"/>
      <c r="M518" s="234"/>
      <c r="N518" s="234"/>
      <c r="O518" s="234"/>
      <c r="P518" s="234"/>
    </row>
    <row r="519" spans="2:16" x14ac:dyDescent="0.25">
      <c r="B519" s="234"/>
      <c r="C519" s="234"/>
      <c r="D519" s="234"/>
      <c r="E519" s="234"/>
      <c r="F519" s="234"/>
      <c r="G519" s="234"/>
      <c r="H519" s="234"/>
      <c r="I519" s="234"/>
      <c r="J519" s="234"/>
      <c r="K519" s="234"/>
      <c r="L519" s="234"/>
      <c r="M519" s="234"/>
      <c r="N519" s="234"/>
      <c r="O519" s="234"/>
      <c r="P519" s="234"/>
    </row>
    <row r="520" spans="2:16" x14ac:dyDescent="0.25">
      <c r="B520" s="234"/>
      <c r="C520" s="234"/>
      <c r="D520" s="234"/>
      <c r="E520" s="234"/>
      <c r="F520" s="234"/>
      <c r="G520" s="234"/>
      <c r="H520" s="234"/>
      <c r="I520" s="234"/>
      <c r="J520" s="234"/>
      <c r="K520" s="234"/>
      <c r="L520" s="234"/>
      <c r="M520" s="234"/>
      <c r="N520" s="234"/>
      <c r="O520" s="234"/>
      <c r="P520" s="234"/>
    </row>
    <row r="521" spans="2:16" x14ac:dyDescent="0.25">
      <c r="B521" s="234"/>
      <c r="C521" s="234"/>
      <c r="D521" s="234"/>
      <c r="E521" s="234"/>
      <c r="F521" s="234"/>
      <c r="G521" s="234"/>
      <c r="H521" s="234"/>
      <c r="I521" s="234"/>
      <c r="J521" s="234"/>
      <c r="K521" s="234"/>
      <c r="L521" s="234"/>
      <c r="M521" s="234"/>
      <c r="N521" s="234"/>
      <c r="O521" s="234"/>
      <c r="P521" s="234"/>
    </row>
    <row r="522" spans="2:16" x14ac:dyDescent="0.25">
      <c r="B522" s="234"/>
      <c r="C522" s="234"/>
      <c r="D522" s="234"/>
      <c r="E522" s="234"/>
      <c r="F522" s="234"/>
      <c r="G522" s="234"/>
      <c r="H522" s="234"/>
      <c r="I522" s="234"/>
      <c r="J522" s="234"/>
      <c r="K522" s="234"/>
      <c r="L522" s="234"/>
      <c r="M522" s="234"/>
      <c r="N522" s="234"/>
      <c r="O522" s="234"/>
      <c r="P522" s="234"/>
    </row>
    <row r="523" spans="2:16" x14ac:dyDescent="0.25">
      <c r="B523" s="234"/>
      <c r="C523" s="234"/>
      <c r="D523" s="234"/>
      <c r="E523" s="234"/>
      <c r="F523" s="234"/>
      <c r="G523" s="234"/>
      <c r="H523" s="234"/>
      <c r="I523" s="234"/>
      <c r="J523" s="234"/>
      <c r="K523" s="234"/>
      <c r="L523" s="234"/>
      <c r="M523" s="234"/>
      <c r="N523" s="234"/>
      <c r="O523" s="234"/>
      <c r="P523" s="234"/>
    </row>
    <row r="524" spans="2:16" x14ac:dyDescent="0.25">
      <c r="B524" s="234"/>
      <c r="C524" s="234"/>
      <c r="D524" s="234"/>
      <c r="E524" s="234"/>
      <c r="F524" s="234"/>
      <c r="G524" s="234"/>
      <c r="H524" s="234"/>
      <c r="I524" s="234"/>
      <c r="J524" s="234"/>
      <c r="K524" s="234"/>
      <c r="L524" s="234"/>
      <c r="M524" s="234"/>
      <c r="N524" s="234"/>
      <c r="O524" s="234"/>
      <c r="P524" s="234"/>
    </row>
    <row r="525" spans="2:16" x14ac:dyDescent="0.25">
      <c r="B525" s="234"/>
      <c r="C525" s="234"/>
      <c r="D525" s="234"/>
      <c r="E525" s="234"/>
      <c r="F525" s="234"/>
      <c r="G525" s="234"/>
      <c r="H525" s="234"/>
      <c r="I525" s="234"/>
      <c r="J525" s="234"/>
      <c r="K525" s="234"/>
      <c r="L525" s="234"/>
      <c r="M525" s="234"/>
      <c r="N525" s="234"/>
      <c r="O525" s="234"/>
      <c r="P525" s="234"/>
    </row>
    <row r="526" spans="2:16" x14ac:dyDescent="0.25">
      <c r="B526" s="234"/>
      <c r="C526" s="234"/>
      <c r="D526" s="234"/>
      <c r="E526" s="234"/>
      <c r="F526" s="234"/>
      <c r="G526" s="234"/>
      <c r="H526" s="234"/>
      <c r="I526" s="234"/>
      <c r="J526" s="234"/>
      <c r="K526" s="234"/>
      <c r="L526" s="234"/>
      <c r="M526" s="234"/>
      <c r="N526" s="234"/>
      <c r="O526" s="234"/>
      <c r="P526" s="234"/>
    </row>
    <row r="527" spans="2:16" x14ac:dyDescent="0.25">
      <c r="B527" s="234"/>
      <c r="C527" s="234"/>
      <c r="D527" s="234"/>
      <c r="E527" s="234"/>
      <c r="F527" s="234"/>
      <c r="G527" s="234"/>
      <c r="H527" s="234"/>
      <c r="I527" s="234"/>
      <c r="J527" s="234"/>
      <c r="K527" s="234"/>
      <c r="L527" s="234"/>
      <c r="M527" s="234"/>
      <c r="N527" s="234"/>
      <c r="O527" s="234"/>
      <c r="P527" s="234"/>
    </row>
    <row r="528" spans="2:16" x14ac:dyDescent="0.25">
      <c r="B528" s="234"/>
      <c r="C528" s="234"/>
      <c r="D528" s="234"/>
      <c r="E528" s="234"/>
      <c r="F528" s="234"/>
      <c r="G528" s="234"/>
      <c r="H528" s="234"/>
      <c r="I528" s="234"/>
      <c r="J528" s="234"/>
      <c r="K528" s="234"/>
      <c r="L528" s="234"/>
      <c r="M528" s="234"/>
      <c r="N528" s="234"/>
      <c r="O528" s="234"/>
      <c r="P528" s="234"/>
    </row>
    <row r="529" spans="2:16" x14ac:dyDescent="0.25">
      <c r="B529" s="234"/>
      <c r="C529" s="234"/>
      <c r="D529" s="234"/>
      <c r="E529" s="234"/>
      <c r="F529" s="234"/>
      <c r="G529" s="234"/>
      <c r="H529" s="234"/>
      <c r="I529" s="234"/>
      <c r="J529" s="234"/>
      <c r="K529" s="234"/>
      <c r="L529" s="234"/>
      <c r="M529" s="234"/>
      <c r="N529" s="234"/>
      <c r="O529" s="234"/>
      <c r="P529" s="234"/>
    </row>
    <row r="530" spans="2:16" x14ac:dyDescent="0.25">
      <c r="B530" s="234"/>
      <c r="C530" s="234"/>
      <c r="D530" s="234"/>
      <c r="E530" s="234"/>
      <c r="F530" s="234"/>
      <c r="G530" s="234"/>
      <c r="H530" s="234"/>
      <c r="I530" s="234"/>
      <c r="J530" s="234"/>
      <c r="K530" s="234"/>
      <c r="L530" s="234"/>
      <c r="M530" s="234"/>
      <c r="N530" s="234"/>
      <c r="O530" s="234"/>
      <c r="P530" s="234"/>
    </row>
    <row r="531" spans="2:16" x14ac:dyDescent="0.25">
      <c r="B531" s="234"/>
      <c r="C531" s="234"/>
      <c r="D531" s="234"/>
      <c r="E531" s="234"/>
      <c r="F531" s="234"/>
      <c r="G531" s="234"/>
      <c r="H531" s="234"/>
      <c r="I531" s="234"/>
      <c r="J531" s="234"/>
      <c r="K531" s="234"/>
      <c r="L531" s="234"/>
      <c r="M531" s="234"/>
      <c r="N531" s="234"/>
      <c r="O531" s="234"/>
      <c r="P531" s="234"/>
    </row>
    <row r="532" spans="2:16" x14ac:dyDescent="0.25">
      <c r="B532" s="234"/>
      <c r="C532" s="234"/>
      <c r="D532" s="234"/>
      <c r="E532" s="234"/>
      <c r="F532" s="234"/>
      <c r="G532" s="234"/>
      <c r="H532" s="234"/>
      <c r="I532" s="234"/>
      <c r="J532" s="234"/>
      <c r="K532" s="234"/>
      <c r="L532" s="234"/>
      <c r="M532" s="234"/>
      <c r="N532" s="234"/>
      <c r="O532" s="234"/>
      <c r="P532" s="234"/>
    </row>
    <row r="533" spans="2:16" x14ac:dyDescent="0.25">
      <c r="B533" s="234"/>
      <c r="C533" s="234"/>
      <c r="D533" s="234"/>
      <c r="E533" s="234"/>
      <c r="F533" s="234"/>
      <c r="G533" s="234"/>
      <c r="H533" s="234"/>
      <c r="I533" s="234"/>
      <c r="J533" s="234"/>
      <c r="K533" s="234"/>
      <c r="L533" s="234"/>
      <c r="M533" s="234"/>
      <c r="N533" s="234"/>
      <c r="O533" s="234"/>
      <c r="P533" s="234"/>
    </row>
    <row r="534" spans="2:16" x14ac:dyDescent="0.25">
      <c r="B534" s="234"/>
      <c r="C534" s="234"/>
      <c r="D534" s="234"/>
      <c r="E534" s="234"/>
      <c r="F534" s="234"/>
      <c r="G534" s="234"/>
      <c r="H534" s="234"/>
      <c r="I534" s="234"/>
      <c r="J534" s="234"/>
      <c r="K534" s="234"/>
      <c r="L534" s="234"/>
      <c r="M534" s="234"/>
      <c r="N534" s="234"/>
      <c r="O534" s="234"/>
      <c r="P534" s="234"/>
    </row>
    <row r="535" spans="2:16" x14ac:dyDescent="0.25">
      <c r="B535" s="234"/>
      <c r="C535" s="234"/>
      <c r="D535" s="234"/>
      <c r="E535" s="234"/>
      <c r="F535" s="234"/>
      <c r="G535" s="234"/>
      <c r="H535" s="234"/>
      <c r="I535" s="234"/>
      <c r="J535" s="234"/>
      <c r="K535" s="234"/>
      <c r="L535" s="234"/>
      <c r="M535" s="234"/>
      <c r="N535" s="234"/>
      <c r="O535" s="234"/>
      <c r="P535" s="234"/>
    </row>
    <row r="536" spans="2:16" x14ac:dyDescent="0.25">
      <c r="B536" s="234"/>
      <c r="C536" s="234"/>
      <c r="D536" s="234"/>
      <c r="E536" s="234"/>
      <c r="F536" s="234"/>
      <c r="G536" s="234"/>
      <c r="H536" s="234"/>
      <c r="I536" s="234"/>
      <c r="J536" s="234"/>
      <c r="K536" s="234"/>
      <c r="L536" s="234"/>
      <c r="M536" s="234"/>
      <c r="N536" s="234"/>
      <c r="O536" s="234"/>
      <c r="P536" s="234"/>
    </row>
    <row r="537" spans="2:16" x14ac:dyDescent="0.25">
      <c r="B537" s="234"/>
      <c r="C537" s="234"/>
      <c r="D537" s="234"/>
      <c r="E537" s="234"/>
      <c r="F537" s="234"/>
      <c r="G537" s="234"/>
      <c r="H537" s="234"/>
      <c r="I537" s="234"/>
      <c r="J537" s="234"/>
      <c r="K537" s="234"/>
      <c r="L537" s="234"/>
      <c r="M537" s="234"/>
      <c r="N537" s="234"/>
      <c r="O537" s="234"/>
      <c r="P537" s="234"/>
    </row>
    <row r="538" spans="2:16" x14ac:dyDescent="0.25">
      <c r="B538" s="234"/>
      <c r="C538" s="234"/>
      <c r="D538" s="234"/>
      <c r="E538" s="234"/>
      <c r="F538" s="234"/>
      <c r="G538" s="234"/>
      <c r="H538" s="234"/>
      <c r="I538" s="234"/>
      <c r="J538" s="234"/>
      <c r="K538" s="234"/>
      <c r="L538" s="234"/>
      <c r="M538" s="234"/>
      <c r="N538" s="234"/>
      <c r="O538" s="234"/>
      <c r="P538" s="234"/>
    </row>
    <row r="539" spans="2:16" x14ac:dyDescent="0.25">
      <c r="B539" s="234"/>
      <c r="C539" s="234"/>
      <c r="D539" s="234"/>
      <c r="E539" s="234"/>
      <c r="F539" s="234"/>
      <c r="G539" s="234"/>
      <c r="H539" s="234"/>
      <c r="I539" s="234"/>
      <c r="J539" s="234"/>
      <c r="K539" s="234"/>
      <c r="L539" s="234"/>
      <c r="M539" s="234"/>
      <c r="N539" s="234"/>
      <c r="O539" s="234"/>
      <c r="P539" s="234"/>
    </row>
    <row r="540" spans="2:16" x14ac:dyDescent="0.25">
      <c r="B540" s="234"/>
      <c r="C540" s="234"/>
      <c r="D540" s="234"/>
      <c r="E540" s="234"/>
      <c r="F540" s="234"/>
      <c r="G540" s="234"/>
      <c r="H540" s="234"/>
      <c r="I540" s="234"/>
      <c r="J540" s="234"/>
      <c r="K540" s="234"/>
      <c r="L540" s="234"/>
      <c r="M540" s="234"/>
      <c r="N540" s="234"/>
      <c r="O540" s="234"/>
      <c r="P540" s="234"/>
    </row>
    <row r="541" spans="2:16" x14ac:dyDescent="0.25">
      <c r="B541" s="234"/>
      <c r="C541" s="234"/>
      <c r="D541" s="234"/>
      <c r="E541" s="234"/>
      <c r="F541" s="234"/>
      <c r="G541" s="234"/>
      <c r="H541" s="234"/>
      <c r="I541" s="234"/>
      <c r="J541" s="234"/>
      <c r="K541" s="234"/>
      <c r="L541" s="234"/>
      <c r="M541" s="234"/>
      <c r="N541" s="234"/>
      <c r="O541" s="234"/>
      <c r="P541" s="234"/>
    </row>
    <row r="542" spans="2:16" x14ac:dyDescent="0.25">
      <c r="B542" s="234"/>
      <c r="C542" s="234"/>
      <c r="D542" s="234"/>
      <c r="E542" s="234"/>
      <c r="F542" s="234"/>
      <c r="G542" s="234"/>
      <c r="H542" s="234"/>
      <c r="I542" s="234"/>
      <c r="J542" s="234"/>
      <c r="K542" s="234"/>
      <c r="L542" s="234"/>
      <c r="M542" s="234"/>
      <c r="N542" s="234"/>
      <c r="O542" s="234"/>
      <c r="P542" s="234"/>
    </row>
    <row r="543" spans="2:16" x14ac:dyDescent="0.25">
      <c r="B543" s="234"/>
      <c r="C543" s="234"/>
      <c r="D543" s="234"/>
      <c r="E543" s="234"/>
      <c r="F543" s="234"/>
      <c r="G543" s="234"/>
      <c r="H543" s="234"/>
      <c r="I543" s="234"/>
      <c r="J543" s="234"/>
      <c r="K543" s="234"/>
      <c r="L543" s="234"/>
      <c r="M543" s="234"/>
      <c r="N543" s="234"/>
      <c r="O543" s="234"/>
      <c r="P543" s="234"/>
    </row>
    <row r="544" spans="2:16" x14ac:dyDescent="0.25">
      <c r="B544" s="234"/>
      <c r="C544" s="234"/>
      <c r="D544" s="234"/>
      <c r="E544" s="234"/>
      <c r="F544" s="234"/>
      <c r="G544" s="234"/>
      <c r="H544" s="234"/>
      <c r="I544" s="234"/>
      <c r="J544" s="234"/>
      <c r="K544" s="234"/>
      <c r="L544" s="234"/>
      <c r="M544" s="234"/>
      <c r="N544" s="234"/>
      <c r="O544" s="234"/>
      <c r="P544" s="234"/>
    </row>
    <row r="545" spans="2:16" x14ac:dyDescent="0.25">
      <c r="B545" s="234"/>
      <c r="C545" s="234"/>
      <c r="D545" s="234"/>
      <c r="E545" s="234"/>
      <c r="F545" s="234"/>
      <c r="G545" s="234"/>
      <c r="H545" s="234"/>
      <c r="I545" s="234"/>
      <c r="J545" s="234"/>
      <c r="K545" s="234"/>
      <c r="L545" s="234"/>
      <c r="M545" s="234"/>
      <c r="N545" s="234"/>
      <c r="O545" s="234"/>
      <c r="P545" s="234"/>
    </row>
    <row r="546" spans="2:16" x14ac:dyDescent="0.25">
      <c r="B546" s="234"/>
      <c r="C546" s="234"/>
      <c r="D546" s="234"/>
      <c r="E546" s="234"/>
      <c r="F546" s="234"/>
      <c r="G546" s="234"/>
      <c r="H546" s="234"/>
      <c r="I546" s="234"/>
      <c r="J546" s="234"/>
      <c r="K546" s="234"/>
      <c r="L546" s="234"/>
      <c r="M546" s="234"/>
      <c r="N546" s="234"/>
      <c r="O546" s="234"/>
      <c r="P546" s="234"/>
    </row>
    <row r="547" spans="2:16" x14ac:dyDescent="0.25">
      <c r="B547" s="234"/>
      <c r="C547" s="234"/>
      <c r="D547" s="234"/>
      <c r="E547" s="234"/>
      <c r="F547" s="234"/>
      <c r="G547" s="234"/>
      <c r="H547" s="234"/>
      <c r="I547" s="234"/>
      <c r="J547" s="234"/>
      <c r="K547" s="234"/>
      <c r="L547" s="234"/>
      <c r="M547" s="234"/>
      <c r="N547" s="234"/>
      <c r="O547" s="234"/>
      <c r="P547" s="234"/>
    </row>
    <row r="548" spans="2:16" x14ac:dyDescent="0.25">
      <c r="B548" s="234"/>
      <c r="C548" s="234"/>
      <c r="D548" s="234"/>
      <c r="E548" s="234"/>
      <c r="F548" s="234"/>
      <c r="G548" s="234"/>
      <c r="H548" s="234"/>
      <c r="I548" s="234"/>
      <c r="J548" s="234"/>
      <c r="K548" s="234"/>
      <c r="L548" s="234"/>
      <c r="M548" s="234"/>
      <c r="N548" s="234"/>
      <c r="O548" s="234"/>
      <c r="P548" s="234"/>
    </row>
    <row r="549" spans="2:16" x14ac:dyDescent="0.25">
      <c r="B549" s="234"/>
      <c r="C549" s="234"/>
      <c r="D549" s="234"/>
      <c r="E549" s="234"/>
      <c r="F549" s="234"/>
      <c r="G549" s="234"/>
      <c r="H549" s="234"/>
      <c r="I549" s="234"/>
      <c r="J549" s="234"/>
      <c r="K549" s="234"/>
      <c r="L549" s="234"/>
      <c r="M549" s="234"/>
      <c r="N549" s="234"/>
      <c r="O549" s="234"/>
      <c r="P549" s="234"/>
    </row>
    <row r="550" spans="2:16" x14ac:dyDescent="0.25">
      <c r="B550" s="234"/>
      <c r="C550" s="234"/>
      <c r="D550" s="234"/>
      <c r="E550" s="234"/>
      <c r="F550" s="234"/>
      <c r="G550" s="234"/>
      <c r="H550" s="234"/>
      <c r="I550" s="234"/>
      <c r="J550" s="234"/>
      <c r="K550" s="234"/>
      <c r="L550" s="234"/>
      <c r="M550" s="234"/>
      <c r="N550" s="234"/>
      <c r="O550" s="234"/>
      <c r="P550" s="234"/>
    </row>
    <row r="551" spans="2:16" x14ac:dyDescent="0.25">
      <c r="B551" s="234"/>
      <c r="C551" s="234"/>
      <c r="D551" s="234"/>
      <c r="E551" s="234"/>
      <c r="F551" s="234"/>
      <c r="G551" s="234"/>
      <c r="H551" s="234"/>
      <c r="I551" s="234"/>
      <c r="J551" s="234"/>
      <c r="K551" s="234"/>
      <c r="L551" s="234"/>
      <c r="M551" s="234"/>
      <c r="N551" s="234"/>
      <c r="O551" s="234"/>
      <c r="P551" s="234"/>
    </row>
    <row r="552" spans="2:16" x14ac:dyDescent="0.25">
      <c r="B552" s="234"/>
      <c r="C552" s="234"/>
      <c r="D552" s="234"/>
      <c r="E552" s="234"/>
      <c r="F552" s="234"/>
      <c r="G552" s="234"/>
      <c r="H552" s="234"/>
      <c r="I552" s="234"/>
      <c r="J552" s="234"/>
      <c r="K552" s="234"/>
      <c r="L552" s="234"/>
      <c r="M552" s="234"/>
      <c r="N552" s="234"/>
      <c r="O552" s="234"/>
      <c r="P552" s="234"/>
    </row>
    <row r="553" spans="2:16" x14ac:dyDescent="0.25">
      <c r="B553" s="234"/>
      <c r="C553" s="234"/>
      <c r="D553" s="234"/>
      <c r="E553" s="234"/>
      <c r="F553" s="234"/>
      <c r="G553" s="234"/>
      <c r="H553" s="234"/>
      <c r="I553" s="234"/>
      <c r="J553" s="234"/>
      <c r="K553" s="234"/>
      <c r="L553" s="234"/>
      <c r="M553" s="234"/>
      <c r="N553" s="234"/>
      <c r="O553" s="234"/>
      <c r="P553" s="234"/>
    </row>
    <row r="554" spans="2:16" x14ac:dyDescent="0.25">
      <c r="B554" s="234"/>
      <c r="C554" s="234"/>
      <c r="D554" s="234"/>
      <c r="E554" s="234"/>
      <c r="F554" s="234"/>
      <c r="G554" s="234"/>
      <c r="H554" s="234"/>
      <c r="I554" s="234"/>
      <c r="J554" s="234"/>
      <c r="K554" s="234"/>
      <c r="L554" s="234"/>
      <c r="M554" s="234"/>
      <c r="N554" s="234"/>
      <c r="O554" s="234"/>
      <c r="P554" s="234"/>
    </row>
    <row r="555" spans="2:16" x14ac:dyDescent="0.25">
      <c r="B555" s="234"/>
      <c r="C555" s="234"/>
      <c r="D555" s="234"/>
      <c r="E555" s="234"/>
      <c r="F555" s="234"/>
      <c r="G555" s="234"/>
      <c r="H555" s="234"/>
      <c r="I555" s="234"/>
      <c r="J555" s="234"/>
      <c r="K555" s="234"/>
      <c r="L555" s="234"/>
      <c r="M555" s="234"/>
      <c r="N555" s="234"/>
      <c r="O555" s="234"/>
      <c r="P555" s="234"/>
    </row>
    <row r="556" spans="2:16" x14ac:dyDescent="0.25">
      <c r="B556" s="234"/>
      <c r="C556" s="234"/>
      <c r="D556" s="234"/>
      <c r="E556" s="234"/>
      <c r="F556" s="234"/>
      <c r="G556" s="234"/>
      <c r="H556" s="234"/>
      <c r="I556" s="234"/>
      <c r="J556" s="234"/>
      <c r="K556" s="234"/>
      <c r="L556" s="234"/>
      <c r="M556" s="234"/>
      <c r="N556" s="234"/>
      <c r="O556" s="234"/>
      <c r="P556" s="234"/>
    </row>
    <row r="557" spans="2:16" x14ac:dyDescent="0.25">
      <c r="B557" s="234"/>
      <c r="C557" s="234"/>
      <c r="D557" s="234"/>
      <c r="E557" s="234"/>
      <c r="F557" s="234"/>
      <c r="G557" s="234"/>
      <c r="H557" s="234"/>
      <c r="I557" s="234"/>
      <c r="J557" s="234"/>
      <c r="K557" s="234"/>
      <c r="L557" s="234"/>
      <c r="M557" s="234"/>
      <c r="N557" s="234"/>
      <c r="O557" s="234"/>
      <c r="P557" s="234"/>
    </row>
    <row r="558" spans="2:16" x14ac:dyDescent="0.25">
      <c r="B558" s="234"/>
      <c r="C558" s="234"/>
      <c r="D558" s="234"/>
      <c r="E558" s="234"/>
      <c r="F558" s="234"/>
      <c r="G558" s="234"/>
      <c r="H558" s="234"/>
      <c r="I558" s="234"/>
      <c r="J558" s="234"/>
      <c r="K558" s="234"/>
      <c r="L558" s="234"/>
      <c r="M558" s="234"/>
      <c r="N558" s="234"/>
      <c r="O558" s="234"/>
      <c r="P558" s="234"/>
    </row>
    <row r="559" spans="2:16" x14ac:dyDescent="0.25">
      <c r="B559" s="234"/>
      <c r="C559" s="234"/>
      <c r="D559" s="234"/>
      <c r="E559" s="234"/>
      <c r="F559" s="234"/>
      <c r="G559" s="234"/>
      <c r="H559" s="234"/>
      <c r="I559" s="234"/>
      <c r="J559" s="234"/>
      <c r="K559" s="234"/>
      <c r="L559" s="234"/>
      <c r="M559" s="234"/>
      <c r="N559" s="234"/>
      <c r="O559" s="234"/>
      <c r="P559" s="234"/>
    </row>
    <row r="560" spans="2:16" x14ac:dyDescent="0.25">
      <c r="B560" s="234"/>
      <c r="C560" s="234"/>
      <c r="D560" s="234"/>
      <c r="E560" s="234"/>
      <c r="F560" s="234"/>
      <c r="G560" s="234"/>
      <c r="H560" s="234"/>
      <c r="I560" s="234"/>
      <c r="J560" s="234"/>
      <c r="K560" s="234"/>
      <c r="L560" s="234"/>
      <c r="M560" s="234"/>
      <c r="N560" s="234"/>
      <c r="O560" s="234"/>
      <c r="P560" s="234"/>
    </row>
    <row r="561" spans="2:16" x14ac:dyDescent="0.25">
      <c r="B561" s="234"/>
      <c r="C561" s="234"/>
      <c r="D561" s="234"/>
      <c r="E561" s="234"/>
      <c r="F561" s="234"/>
      <c r="G561" s="234"/>
      <c r="H561" s="234"/>
      <c r="I561" s="234"/>
      <c r="J561" s="234"/>
      <c r="K561" s="234"/>
      <c r="L561" s="234"/>
      <c r="M561" s="234"/>
      <c r="N561" s="234"/>
      <c r="O561" s="234"/>
      <c r="P561" s="234"/>
    </row>
    <row r="562" spans="2:16" x14ac:dyDescent="0.25">
      <c r="B562" s="234"/>
      <c r="C562" s="234"/>
      <c r="D562" s="234"/>
      <c r="E562" s="234"/>
      <c r="F562" s="234"/>
      <c r="G562" s="234"/>
      <c r="H562" s="234"/>
      <c r="I562" s="234"/>
      <c r="J562" s="234"/>
      <c r="K562" s="234"/>
      <c r="L562" s="234"/>
      <c r="M562" s="234"/>
      <c r="N562" s="234"/>
      <c r="O562" s="234"/>
      <c r="P562" s="234"/>
    </row>
    <row r="563" spans="2:16" x14ac:dyDescent="0.25">
      <c r="B563" s="234"/>
      <c r="C563" s="234"/>
      <c r="D563" s="234"/>
      <c r="E563" s="234"/>
      <c r="F563" s="234"/>
      <c r="G563" s="234"/>
      <c r="H563" s="234"/>
      <c r="I563" s="234"/>
      <c r="J563" s="234"/>
      <c r="K563" s="234"/>
      <c r="L563" s="234"/>
      <c r="M563" s="234"/>
      <c r="N563" s="234"/>
      <c r="O563" s="234"/>
      <c r="P563" s="234"/>
    </row>
    <row r="564" spans="2:16" x14ac:dyDescent="0.25">
      <c r="B564" s="234"/>
      <c r="C564" s="234"/>
      <c r="D564" s="234"/>
      <c r="E564" s="234"/>
      <c r="F564" s="234"/>
      <c r="G564" s="234"/>
      <c r="H564" s="234"/>
      <c r="I564" s="234"/>
      <c r="J564" s="234"/>
      <c r="K564" s="234"/>
      <c r="L564" s="234"/>
      <c r="M564" s="234"/>
      <c r="N564" s="234"/>
      <c r="O564" s="234"/>
      <c r="P564" s="234"/>
    </row>
    <row r="565" spans="2:16" x14ac:dyDescent="0.25">
      <c r="B565" s="234"/>
      <c r="C565" s="234"/>
      <c r="D565" s="234"/>
      <c r="E565" s="234"/>
      <c r="F565" s="234"/>
      <c r="G565" s="234"/>
      <c r="H565" s="234"/>
      <c r="I565" s="234"/>
      <c r="J565" s="234"/>
      <c r="K565" s="234"/>
      <c r="L565" s="234"/>
      <c r="M565" s="234"/>
      <c r="N565" s="234"/>
      <c r="O565" s="234"/>
      <c r="P565" s="234"/>
    </row>
    <row r="566" spans="2:16" x14ac:dyDescent="0.25">
      <c r="B566" s="234"/>
      <c r="C566" s="234"/>
      <c r="D566" s="234"/>
      <c r="E566" s="234"/>
      <c r="F566" s="234"/>
      <c r="G566" s="234"/>
      <c r="H566" s="234"/>
      <c r="I566" s="234"/>
      <c r="J566" s="234"/>
      <c r="K566" s="234"/>
      <c r="L566" s="234"/>
      <c r="M566" s="234"/>
      <c r="N566" s="234"/>
      <c r="O566" s="234"/>
      <c r="P566" s="234"/>
    </row>
    <row r="567" spans="2:16" x14ac:dyDescent="0.25">
      <c r="B567" s="234"/>
      <c r="C567" s="234"/>
      <c r="D567" s="234"/>
      <c r="E567" s="234"/>
      <c r="F567" s="234"/>
      <c r="G567" s="234"/>
      <c r="H567" s="234"/>
      <c r="I567" s="234"/>
      <c r="J567" s="234"/>
      <c r="K567" s="234"/>
      <c r="L567" s="234"/>
      <c r="M567" s="234"/>
      <c r="N567" s="234"/>
      <c r="O567" s="234"/>
      <c r="P567" s="234"/>
    </row>
    <row r="568" spans="2:16" x14ac:dyDescent="0.25">
      <c r="B568" s="234"/>
      <c r="C568" s="234"/>
      <c r="D568" s="234"/>
      <c r="E568" s="234"/>
      <c r="F568" s="234"/>
      <c r="G568" s="234"/>
      <c r="H568" s="234"/>
      <c r="I568" s="234"/>
      <c r="J568" s="234"/>
      <c r="K568" s="234"/>
      <c r="L568" s="234"/>
      <c r="M568" s="234"/>
      <c r="N568" s="234"/>
      <c r="O568" s="234"/>
      <c r="P568" s="234"/>
    </row>
    <row r="569" spans="2:16" x14ac:dyDescent="0.25">
      <c r="B569" s="234"/>
      <c r="C569" s="234"/>
      <c r="D569" s="234"/>
      <c r="E569" s="234"/>
      <c r="F569" s="234"/>
      <c r="G569" s="234"/>
      <c r="H569" s="234"/>
      <c r="I569" s="234"/>
      <c r="J569" s="234"/>
      <c r="K569" s="234"/>
      <c r="L569" s="234"/>
      <c r="M569" s="234"/>
      <c r="N569" s="234"/>
      <c r="O569" s="234"/>
      <c r="P569" s="234"/>
    </row>
    <row r="570" spans="2:16" x14ac:dyDescent="0.25">
      <c r="B570" s="234"/>
      <c r="C570" s="234"/>
      <c r="D570" s="234"/>
      <c r="E570" s="234"/>
      <c r="F570" s="234"/>
      <c r="G570" s="234"/>
      <c r="H570" s="234"/>
      <c r="I570" s="234"/>
      <c r="J570" s="234"/>
      <c r="K570" s="234"/>
      <c r="L570" s="234"/>
      <c r="M570" s="234"/>
      <c r="N570" s="234"/>
      <c r="O570" s="234"/>
      <c r="P570" s="234"/>
    </row>
    <row r="571" spans="2:16" x14ac:dyDescent="0.25">
      <c r="B571" s="234"/>
      <c r="C571" s="234"/>
      <c r="D571" s="234"/>
      <c r="E571" s="234"/>
      <c r="F571" s="234"/>
      <c r="G571" s="234"/>
      <c r="H571" s="234"/>
      <c r="I571" s="234"/>
      <c r="J571" s="234"/>
      <c r="K571" s="234"/>
      <c r="L571" s="234"/>
      <c r="M571" s="234"/>
      <c r="N571" s="234"/>
      <c r="O571" s="234"/>
      <c r="P571" s="234"/>
    </row>
    <row r="572" spans="2:16" x14ac:dyDescent="0.25">
      <c r="B572" s="234"/>
      <c r="C572" s="234"/>
      <c r="D572" s="234"/>
      <c r="E572" s="234"/>
      <c r="F572" s="234"/>
      <c r="G572" s="234"/>
      <c r="H572" s="234"/>
      <c r="I572" s="234"/>
      <c r="J572" s="234"/>
      <c r="K572" s="234"/>
      <c r="L572" s="234"/>
      <c r="M572" s="234"/>
      <c r="N572" s="234"/>
      <c r="O572" s="234"/>
      <c r="P572" s="234"/>
    </row>
    <row r="573" spans="2:16" x14ac:dyDescent="0.25">
      <c r="B573" s="234"/>
      <c r="C573" s="234"/>
      <c r="D573" s="234"/>
      <c r="E573" s="234"/>
      <c r="F573" s="234"/>
      <c r="G573" s="234"/>
      <c r="H573" s="234"/>
      <c r="I573" s="234"/>
      <c r="J573" s="234"/>
      <c r="K573" s="234"/>
      <c r="L573" s="234"/>
      <c r="M573" s="234"/>
      <c r="N573" s="234"/>
      <c r="O573" s="234"/>
      <c r="P573" s="234"/>
    </row>
    <row r="574" spans="2:16" x14ac:dyDescent="0.25">
      <c r="B574" s="234"/>
      <c r="C574" s="234"/>
      <c r="D574" s="234"/>
      <c r="E574" s="234"/>
      <c r="F574" s="234"/>
      <c r="G574" s="234"/>
      <c r="H574" s="234"/>
      <c r="I574" s="234"/>
      <c r="J574" s="234"/>
      <c r="K574" s="234"/>
      <c r="L574" s="234"/>
      <c r="M574" s="234"/>
      <c r="N574" s="234"/>
      <c r="O574" s="234"/>
      <c r="P574" s="234"/>
    </row>
    <row r="575" spans="2:16" x14ac:dyDescent="0.25">
      <c r="B575" s="234"/>
      <c r="C575" s="234"/>
      <c r="D575" s="234"/>
      <c r="E575" s="234"/>
      <c r="F575" s="234"/>
      <c r="G575" s="234"/>
      <c r="H575" s="234"/>
      <c r="I575" s="234"/>
      <c r="J575" s="234"/>
      <c r="K575" s="234"/>
      <c r="L575" s="234"/>
      <c r="M575" s="234"/>
      <c r="N575" s="234"/>
      <c r="O575" s="234"/>
      <c r="P575" s="234"/>
    </row>
    <row r="576" spans="2:16" x14ac:dyDescent="0.25">
      <c r="B576" s="234"/>
      <c r="C576" s="234"/>
      <c r="D576" s="234"/>
      <c r="E576" s="234"/>
      <c r="F576" s="234"/>
      <c r="G576" s="234"/>
      <c r="H576" s="234"/>
      <c r="I576" s="234"/>
      <c r="J576" s="234"/>
      <c r="K576" s="234"/>
      <c r="L576" s="234"/>
      <c r="M576" s="234"/>
      <c r="N576" s="234"/>
      <c r="O576" s="234"/>
      <c r="P576" s="234"/>
    </row>
    <row r="577" spans="2:16" x14ac:dyDescent="0.25">
      <c r="B577" s="234"/>
      <c r="C577" s="234"/>
      <c r="D577" s="234"/>
      <c r="E577" s="234"/>
      <c r="F577" s="234"/>
      <c r="G577" s="234"/>
      <c r="H577" s="234"/>
      <c r="I577" s="234"/>
      <c r="J577" s="234"/>
      <c r="K577" s="234"/>
      <c r="L577" s="234"/>
      <c r="M577" s="234"/>
      <c r="N577" s="234"/>
      <c r="O577" s="234"/>
      <c r="P577" s="234"/>
    </row>
    <row r="578" spans="2:16" x14ac:dyDescent="0.25">
      <c r="B578" s="234"/>
      <c r="C578" s="234"/>
      <c r="D578" s="234"/>
      <c r="E578" s="234"/>
      <c r="F578" s="234"/>
      <c r="G578" s="234"/>
      <c r="H578" s="234"/>
      <c r="I578" s="234"/>
      <c r="J578" s="234"/>
      <c r="K578" s="234"/>
      <c r="L578" s="234"/>
      <c r="M578" s="234"/>
      <c r="N578" s="234"/>
      <c r="O578" s="234"/>
      <c r="P578" s="234"/>
    </row>
    <row r="579" spans="2:16" x14ac:dyDescent="0.25">
      <c r="B579" s="234"/>
      <c r="C579" s="234"/>
      <c r="D579" s="234"/>
      <c r="E579" s="234"/>
      <c r="F579" s="234"/>
      <c r="G579" s="234"/>
      <c r="H579" s="234"/>
      <c r="I579" s="234"/>
      <c r="J579" s="234"/>
      <c r="K579" s="234"/>
      <c r="L579" s="234"/>
      <c r="M579" s="234"/>
      <c r="N579" s="234"/>
      <c r="O579" s="234"/>
      <c r="P579" s="234"/>
    </row>
    <row r="580" spans="2:16" x14ac:dyDescent="0.25">
      <c r="B580" s="234"/>
      <c r="C580" s="234"/>
      <c r="D580" s="234"/>
      <c r="E580" s="234"/>
      <c r="F580" s="234"/>
      <c r="G580" s="234"/>
      <c r="H580" s="234"/>
      <c r="I580" s="234"/>
      <c r="J580" s="234"/>
      <c r="K580" s="234"/>
      <c r="L580" s="234"/>
      <c r="M580" s="234"/>
      <c r="N580" s="234"/>
      <c r="O580" s="234"/>
      <c r="P580" s="234"/>
    </row>
    <row r="581" spans="2:16" x14ac:dyDescent="0.25">
      <c r="B581" s="234"/>
      <c r="C581" s="234"/>
      <c r="D581" s="234"/>
      <c r="E581" s="234"/>
      <c r="F581" s="234"/>
      <c r="G581" s="234"/>
      <c r="H581" s="234"/>
      <c r="I581" s="234"/>
      <c r="J581" s="234"/>
      <c r="K581" s="234"/>
      <c r="L581" s="234"/>
      <c r="M581" s="234"/>
      <c r="N581" s="234"/>
      <c r="O581" s="234"/>
      <c r="P581" s="234"/>
    </row>
    <row r="582" spans="2:16" x14ac:dyDescent="0.25">
      <c r="B582" s="234"/>
      <c r="C582" s="234"/>
      <c r="D582" s="234"/>
      <c r="E582" s="234"/>
      <c r="F582" s="234"/>
      <c r="G582" s="234"/>
      <c r="H582" s="234"/>
      <c r="I582" s="234"/>
      <c r="J582" s="234"/>
      <c r="K582" s="234"/>
      <c r="L582" s="234"/>
      <c r="M582" s="234"/>
      <c r="N582" s="234"/>
      <c r="O582" s="234"/>
      <c r="P582" s="234"/>
    </row>
    <row r="583" spans="2:16" x14ac:dyDescent="0.25">
      <c r="B583" s="234"/>
      <c r="C583" s="234"/>
      <c r="D583" s="234"/>
      <c r="E583" s="234"/>
      <c r="F583" s="234"/>
      <c r="G583" s="234"/>
      <c r="H583" s="234"/>
      <c r="I583" s="234"/>
      <c r="J583" s="234"/>
      <c r="K583" s="234"/>
      <c r="L583" s="234"/>
      <c r="M583" s="234"/>
      <c r="N583" s="234"/>
      <c r="O583" s="234"/>
      <c r="P583" s="234"/>
    </row>
    <row r="584" spans="2:16" x14ac:dyDescent="0.25">
      <c r="B584" s="234"/>
      <c r="C584" s="234"/>
      <c r="D584" s="234"/>
      <c r="E584" s="234"/>
      <c r="F584" s="234"/>
      <c r="G584" s="234"/>
      <c r="H584" s="234"/>
      <c r="I584" s="234"/>
      <c r="J584" s="234"/>
      <c r="K584" s="234"/>
      <c r="L584" s="234"/>
      <c r="M584" s="234"/>
      <c r="N584" s="234"/>
      <c r="O584" s="234"/>
      <c r="P584" s="234"/>
    </row>
    <row r="585" spans="2:16" x14ac:dyDescent="0.25">
      <c r="B585" s="234"/>
      <c r="C585" s="234"/>
      <c r="D585" s="234"/>
      <c r="E585" s="234"/>
      <c r="F585" s="234"/>
      <c r="G585" s="234"/>
      <c r="H585" s="234"/>
      <c r="I585" s="234"/>
      <c r="J585" s="234"/>
      <c r="K585" s="234"/>
      <c r="L585" s="234"/>
      <c r="M585" s="234"/>
      <c r="N585" s="234"/>
      <c r="O585" s="234"/>
      <c r="P585" s="234"/>
    </row>
    <row r="586" spans="2:16" x14ac:dyDescent="0.25">
      <c r="B586" s="234"/>
      <c r="C586" s="234"/>
      <c r="D586" s="234"/>
      <c r="E586" s="234"/>
      <c r="F586" s="234"/>
      <c r="G586" s="234"/>
      <c r="H586" s="234"/>
      <c r="I586" s="234"/>
      <c r="J586" s="234"/>
      <c r="K586" s="234"/>
      <c r="L586" s="234"/>
      <c r="M586" s="234"/>
      <c r="N586" s="234"/>
      <c r="O586" s="234"/>
      <c r="P586" s="234"/>
    </row>
    <row r="587" spans="2:16" x14ac:dyDescent="0.25">
      <c r="B587" s="234"/>
      <c r="C587" s="234"/>
      <c r="D587" s="234"/>
      <c r="E587" s="234"/>
      <c r="F587" s="234"/>
      <c r="G587" s="234"/>
      <c r="H587" s="234"/>
      <c r="I587" s="234"/>
      <c r="J587" s="234"/>
      <c r="K587" s="234"/>
      <c r="L587" s="234"/>
      <c r="M587" s="234"/>
      <c r="N587" s="234"/>
      <c r="O587" s="234"/>
      <c r="P587" s="234"/>
    </row>
    <row r="588" spans="2:16" x14ac:dyDescent="0.25">
      <c r="B588" s="234"/>
      <c r="C588" s="234"/>
      <c r="D588" s="234"/>
      <c r="E588" s="234"/>
      <c r="F588" s="234"/>
      <c r="G588" s="234"/>
      <c r="H588" s="234"/>
      <c r="I588" s="234"/>
      <c r="J588" s="234"/>
      <c r="K588" s="234"/>
      <c r="L588" s="234"/>
      <c r="M588" s="234"/>
      <c r="N588" s="234"/>
      <c r="O588" s="234"/>
      <c r="P588" s="234"/>
    </row>
    <row r="589" spans="2:16" x14ac:dyDescent="0.25">
      <c r="B589" s="234"/>
      <c r="C589" s="234"/>
      <c r="D589" s="234"/>
      <c r="E589" s="234"/>
      <c r="F589" s="234"/>
      <c r="G589" s="234"/>
      <c r="H589" s="234"/>
      <c r="I589" s="234"/>
      <c r="J589" s="234"/>
      <c r="K589" s="234"/>
      <c r="L589" s="234"/>
      <c r="M589" s="234"/>
      <c r="N589" s="234"/>
      <c r="O589" s="234"/>
      <c r="P589" s="234"/>
    </row>
    <row r="590" spans="2:16" x14ac:dyDescent="0.25">
      <c r="B590" s="234"/>
      <c r="C590" s="234"/>
      <c r="D590" s="234"/>
      <c r="E590" s="234"/>
      <c r="F590" s="234"/>
      <c r="G590" s="234"/>
      <c r="H590" s="234"/>
      <c r="I590" s="234"/>
      <c r="J590" s="234"/>
      <c r="K590" s="234"/>
      <c r="L590" s="234"/>
      <c r="M590" s="234"/>
      <c r="N590" s="234"/>
      <c r="O590" s="234"/>
      <c r="P590" s="234"/>
    </row>
    <row r="591" spans="2:16" x14ac:dyDescent="0.25">
      <c r="B591" s="234"/>
      <c r="C591" s="234"/>
      <c r="D591" s="234"/>
      <c r="E591" s="234"/>
      <c r="F591" s="234"/>
      <c r="G591" s="234"/>
      <c r="H591" s="234"/>
      <c r="I591" s="234"/>
      <c r="J591" s="234"/>
      <c r="K591" s="234"/>
      <c r="L591" s="234"/>
      <c r="M591" s="234"/>
      <c r="N591" s="234"/>
      <c r="O591" s="234"/>
      <c r="P591" s="234"/>
    </row>
    <row r="592" spans="2:16" x14ac:dyDescent="0.25">
      <c r="B592" s="234"/>
      <c r="C592" s="234"/>
      <c r="D592" s="234"/>
      <c r="E592" s="234"/>
      <c r="F592" s="234"/>
      <c r="G592" s="234"/>
      <c r="H592" s="234"/>
      <c r="I592" s="234"/>
      <c r="J592" s="234"/>
      <c r="K592" s="234"/>
      <c r="L592" s="234"/>
      <c r="M592" s="234"/>
      <c r="N592" s="234"/>
      <c r="O592" s="234"/>
      <c r="P592" s="234"/>
    </row>
    <row r="593" spans="2:16" x14ac:dyDescent="0.25">
      <c r="B593" s="234"/>
      <c r="C593" s="234"/>
      <c r="D593" s="234"/>
      <c r="E593" s="234"/>
      <c r="F593" s="234"/>
      <c r="G593" s="234"/>
      <c r="H593" s="234"/>
      <c r="I593" s="234"/>
      <c r="J593" s="234"/>
      <c r="K593" s="234"/>
      <c r="L593" s="234"/>
      <c r="M593" s="234"/>
      <c r="N593" s="234"/>
      <c r="O593" s="234"/>
      <c r="P593" s="234"/>
    </row>
    <row r="594" spans="2:16" x14ac:dyDescent="0.25">
      <c r="B594" s="234"/>
      <c r="C594" s="234"/>
      <c r="D594" s="234"/>
      <c r="E594" s="234"/>
      <c r="F594" s="234"/>
      <c r="G594" s="234"/>
      <c r="H594" s="234"/>
      <c r="I594" s="234"/>
      <c r="J594" s="234"/>
      <c r="K594" s="234"/>
      <c r="L594" s="234"/>
      <c r="M594" s="234"/>
      <c r="N594" s="234"/>
      <c r="O594" s="234"/>
      <c r="P594" s="234"/>
    </row>
    <row r="595" spans="2:16" x14ac:dyDescent="0.25">
      <c r="B595" s="234"/>
      <c r="C595" s="234"/>
      <c r="D595" s="234"/>
      <c r="E595" s="234"/>
      <c r="F595" s="234"/>
      <c r="G595" s="234"/>
      <c r="H595" s="234"/>
      <c r="I595" s="234"/>
      <c r="J595" s="234"/>
      <c r="K595" s="234"/>
      <c r="L595" s="234"/>
      <c r="M595" s="234"/>
      <c r="N595" s="234"/>
      <c r="O595" s="234"/>
      <c r="P595" s="234"/>
    </row>
    <row r="596" spans="2:16" x14ac:dyDescent="0.25">
      <c r="B596" s="234"/>
      <c r="C596" s="234"/>
      <c r="D596" s="234"/>
      <c r="E596" s="234"/>
      <c r="F596" s="234"/>
      <c r="G596" s="234"/>
      <c r="H596" s="234"/>
      <c r="I596" s="234"/>
      <c r="J596" s="234"/>
      <c r="K596" s="234"/>
      <c r="L596" s="234"/>
      <c r="M596" s="234"/>
      <c r="N596" s="234"/>
      <c r="O596" s="234"/>
      <c r="P596" s="234"/>
    </row>
    <row r="597" spans="2:16" x14ac:dyDescent="0.25">
      <c r="B597" s="234"/>
      <c r="C597" s="234"/>
      <c r="D597" s="234"/>
      <c r="E597" s="234"/>
      <c r="F597" s="234"/>
      <c r="G597" s="234"/>
      <c r="H597" s="234"/>
      <c r="I597" s="234"/>
      <c r="J597" s="234"/>
      <c r="K597" s="234"/>
      <c r="L597" s="234"/>
      <c r="M597" s="234"/>
      <c r="N597" s="234"/>
      <c r="O597" s="234"/>
      <c r="P597" s="234"/>
    </row>
    <row r="598" spans="2:16" x14ac:dyDescent="0.25">
      <c r="B598" s="234"/>
      <c r="C598" s="234"/>
      <c r="D598" s="234"/>
      <c r="E598" s="234"/>
      <c r="F598" s="234"/>
      <c r="G598" s="234"/>
      <c r="H598" s="234"/>
      <c r="I598" s="234"/>
      <c r="J598" s="234"/>
      <c r="K598" s="234"/>
      <c r="L598" s="234"/>
      <c r="M598" s="234"/>
      <c r="N598" s="234"/>
      <c r="O598" s="234"/>
      <c r="P598" s="234"/>
    </row>
    <row r="599" spans="2:16" x14ac:dyDescent="0.25">
      <c r="B599" s="234"/>
      <c r="C599" s="234"/>
      <c r="D599" s="234"/>
      <c r="E599" s="234"/>
      <c r="F599" s="234"/>
      <c r="G599" s="234"/>
      <c r="H599" s="234"/>
      <c r="I599" s="234"/>
      <c r="J599" s="234"/>
      <c r="K599" s="234"/>
      <c r="L599" s="234"/>
      <c r="M599" s="234"/>
      <c r="N599" s="234"/>
      <c r="O599" s="234"/>
      <c r="P599" s="234"/>
    </row>
    <row r="600" spans="2:16" x14ac:dyDescent="0.25">
      <c r="B600" s="234"/>
      <c r="C600" s="234"/>
      <c r="D600" s="234"/>
      <c r="E600" s="234"/>
      <c r="F600" s="234"/>
      <c r="G600" s="234"/>
      <c r="H600" s="234"/>
      <c r="I600" s="234"/>
      <c r="J600" s="234"/>
      <c r="K600" s="234"/>
      <c r="L600" s="234"/>
      <c r="M600" s="234"/>
      <c r="N600" s="234"/>
      <c r="O600" s="234"/>
      <c r="P600" s="234"/>
    </row>
    <row r="601" spans="2:16" x14ac:dyDescent="0.25">
      <c r="B601" s="234"/>
      <c r="C601" s="234"/>
      <c r="D601" s="234"/>
      <c r="E601" s="234"/>
      <c r="F601" s="234"/>
      <c r="G601" s="234"/>
      <c r="H601" s="234"/>
      <c r="I601" s="234"/>
      <c r="J601" s="234"/>
      <c r="K601" s="234"/>
      <c r="L601" s="234"/>
      <c r="M601" s="234"/>
      <c r="N601" s="234"/>
      <c r="O601" s="234"/>
      <c r="P601" s="234"/>
    </row>
    <row r="602" spans="2:16" x14ac:dyDescent="0.25">
      <c r="B602" s="234"/>
      <c r="C602" s="234"/>
      <c r="D602" s="234"/>
      <c r="E602" s="234"/>
      <c r="F602" s="234"/>
      <c r="G602" s="234"/>
      <c r="H602" s="234"/>
      <c r="I602" s="234"/>
      <c r="J602" s="234"/>
      <c r="K602" s="234"/>
      <c r="L602" s="234"/>
      <c r="M602" s="234"/>
      <c r="N602" s="234"/>
      <c r="O602" s="234"/>
      <c r="P602" s="234"/>
    </row>
    <row r="603" spans="2:16" x14ac:dyDescent="0.25">
      <c r="B603" s="234"/>
      <c r="C603" s="234"/>
      <c r="D603" s="234"/>
      <c r="E603" s="234"/>
      <c r="F603" s="234"/>
      <c r="G603" s="234"/>
      <c r="H603" s="234"/>
      <c r="I603" s="234"/>
      <c r="J603" s="234"/>
      <c r="K603" s="234"/>
      <c r="L603" s="234"/>
      <c r="M603" s="234"/>
      <c r="N603" s="234"/>
      <c r="O603" s="234"/>
      <c r="P603" s="234"/>
    </row>
    <row r="604" spans="2:16" x14ac:dyDescent="0.25">
      <c r="B604" s="234"/>
      <c r="C604" s="234"/>
      <c r="D604" s="234"/>
      <c r="E604" s="234"/>
      <c r="F604" s="234"/>
      <c r="G604" s="234"/>
      <c r="H604" s="234"/>
      <c r="I604" s="234"/>
      <c r="J604" s="234"/>
      <c r="K604" s="234"/>
      <c r="L604" s="234"/>
      <c r="M604" s="234"/>
      <c r="N604" s="234"/>
      <c r="O604" s="234"/>
      <c r="P604" s="234"/>
    </row>
    <row r="605" spans="2:16" x14ac:dyDescent="0.25">
      <c r="B605" s="234"/>
      <c r="C605" s="234"/>
      <c r="D605" s="234"/>
      <c r="E605" s="234"/>
      <c r="F605" s="234"/>
      <c r="G605" s="234"/>
      <c r="H605" s="234"/>
      <c r="I605" s="234"/>
      <c r="J605" s="234"/>
      <c r="K605" s="234"/>
      <c r="L605" s="234"/>
      <c r="M605" s="234"/>
      <c r="N605" s="234"/>
      <c r="O605" s="234"/>
      <c r="P605" s="234"/>
    </row>
    <row r="606" spans="2:16" x14ac:dyDescent="0.25">
      <c r="B606" s="234"/>
      <c r="C606" s="234"/>
      <c r="D606" s="234"/>
      <c r="E606" s="234"/>
      <c r="F606" s="234"/>
      <c r="G606" s="234"/>
      <c r="H606" s="234"/>
      <c r="I606" s="234"/>
      <c r="J606" s="234"/>
      <c r="K606" s="234"/>
      <c r="L606" s="234"/>
      <c r="M606" s="234"/>
      <c r="N606" s="234"/>
      <c r="O606" s="234"/>
      <c r="P606" s="234"/>
    </row>
    <row r="607" spans="2:16" x14ac:dyDescent="0.25">
      <c r="B607" s="234"/>
      <c r="C607" s="234"/>
      <c r="D607" s="234"/>
      <c r="E607" s="234"/>
      <c r="F607" s="234"/>
      <c r="G607" s="234"/>
      <c r="H607" s="234"/>
      <c r="I607" s="234"/>
      <c r="J607" s="234"/>
      <c r="K607" s="234"/>
      <c r="L607" s="234"/>
      <c r="M607" s="234"/>
      <c r="N607" s="234"/>
      <c r="O607" s="234"/>
      <c r="P607" s="234"/>
    </row>
    <row r="608" spans="2:16" x14ac:dyDescent="0.25">
      <c r="B608" s="234"/>
      <c r="C608" s="234"/>
      <c r="D608" s="234"/>
      <c r="E608" s="234"/>
      <c r="F608" s="234"/>
      <c r="G608" s="234"/>
      <c r="H608" s="234"/>
      <c r="I608" s="234"/>
      <c r="J608" s="234"/>
      <c r="K608" s="234"/>
      <c r="L608" s="234"/>
      <c r="M608" s="234"/>
      <c r="N608" s="234"/>
      <c r="O608" s="234"/>
      <c r="P608" s="234"/>
    </row>
    <row r="609" spans="2:16" x14ac:dyDescent="0.25">
      <c r="B609" s="234"/>
      <c r="C609" s="234"/>
      <c r="D609" s="234"/>
      <c r="E609" s="234"/>
      <c r="F609" s="234"/>
      <c r="G609" s="234"/>
      <c r="H609" s="234"/>
      <c r="I609" s="234"/>
      <c r="J609" s="234"/>
      <c r="K609" s="234"/>
      <c r="L609" s="234"/>
      <c r="M609" s="234"/>
      <c r="N609" s="234"/>
      <c r="O609" s="234"/>
      <c r="P609" s="234"/>
    </row>
    <row r="610" spans="2:16" x14ac:dyDescent="0.25">
      <c r="B610" s="234"/>
      <c r="C610" s="234"/>
      <c r="D610" s="234"/>
      <c r="E610" s="234"/>
      <c r="F610" s="234"/>
      <c r="G610" s="234"/>
      <c r="H610" s="234"/>
      <c r="I610" s="234"/>
      <c r="J610" s="234"/>
      <c r="K610" s="234"/>
      <c r="L610" s="234"/>
      <c r="M610" s="234"/>
      <c r="N610" s="234"/>
      <c r="O610" s="234"/>
      <c r="P610" s="234"/>
    </row>
    <row r="611" spans="2:16" x14ac:dyDescent="0.25">
      <c r="B611" s="234"/>
      <c r="C611" s="234"/>
      <c r="D611" s="234"/>
      <c r="E611" s="234"/>
      <c r="F611" s="234"/>
      <c r="G611" s="234"/>
      <c r="H611" s="234"/>
      <c r="I611" s="234"/>
      <c r="J611" s="234"/>
      <c r="K611" s="234"/>
      <c r="L611" s="234"/>
      <c r="M611" s="234"/>
      <c r="N611" s="234"/>
      <c r="O611" s="234"/>
      <c r="P611" s="234"/>
    </row>
    <row r="612" spans="2:16" x14ac:dyDescent="0.25">
      <c r="B612" s="234"/>
      <c r="C612" s="234"/>
      <c r="D612" s="234"/>
      <c r="E612" s="234"/>
      <c r="F612" s="234"/>
      <c r="G612" s="234"/>
      <c r="H612" s="234"/>
      <c r="I612" s="234"/>
      <c r="J612" s="234"/>
      <c r="K612" s="234"/>
      <c r="L612" s="234"/>
      <c r="M612" s="234"/>
      <c r="N612" s="234"/>
      <c r="O612" s="234"/>
      <c r="P612" s="234"/>
    </row>
    <row r="613" spans="2:16" x14ac:dyDescent="0.25">
      <c r="B613" s="234"/>
      <c r="C613" s="234"/>
      <c r="D613" s="234"/>
      <c r="E613" s="234"/>
      <c r="F613" s="234"/>
      <c r="G613" s="234"/>
      <c r="H613" s="234"/>
      <c r="I613" s="234"/>
      <c r="J613" s="234"/>
      <c r="K613" s="234"/>
      <c r="L613" s="234"/>
      <c r="M613" s="234"/>
      <c r="N613" s="234"/>
      <c r="O613" s="234"/>
      <c r="P613" s="234"/>
    </row>
    <row r="614" spans="2:16" x14ac:dyDescent="0.25">
      <c r="B614" s="234"/>
      <c r="C614" s="234"/>
      <c r="D614" s="234"/>
      <c r="E614" s="234"/>
      <c r="F614" s="234"/>
      <c r="G614" s="234"/>
      <c r="H614" s="234"/>
      <c r="I614" s="234"/>
      <c r="J614" s="234"/>
      <c r="K614" s="234"/>
      <c r="L614" s="234"/>
      <c r="M614" s="234"/>
      <c r="N614" s="234"/>
      <c r="O614" s="234"/>
      <c r="P614" s="234"/>
    </row>
    <row r="615" spans="2:16" x14ac:dyDescent="0.25">
      <c r="B615" s="234"/>
      <c r="C615" s="234"/>
      <c r="D615" s="234"/>
      <c r="E615" s="234"/>
      <c r="F615" s="234"/>
      <c r="G615" s="234"/>
      <c r="H615" s="234"/>
      <c r="I615" s="234"/>
      <c r="J615" s="234"/>
      <c r="K615" s="234"/>
      <c r="L615" s="234"/>
      <c r="M615" s="234"/>
      <c r="N615" s="234"/>
      <c r="O615" s="234"/>
      <c r="P615" s="234"/>
    </row>
    <row r="616" spans="2:16" x14ac:dyDescent="0.25">
      <c r="B616" s="234"/>
      <c r="C616" s="234"/>
      <c r="D616" s="234"/>
      <c r="E616" s="234"/>
      <c r="F616" s="234"/>
      <c r="G616" s="234"/>
      <c r="H616" s="234"/>
      <c r="I616" s="234"/>
      <c r="J616" s="234"/>
      <c r="K616" s="234"/>
      <c r="L616" s="234"/>
      <c r="M616" s="234"/>
      <c r="N616" s="234"/>
      <c r="O616" s="234"/>
      <c r="P616" s="234"/>
    </row>
    <row r="617" spans="2:16" x14ac:dyDescent="0.25">
      <c r="B617" s="234"/>
      <c r="C617" s="234"/>
      <c r="D617" s="234"/>
      <c r="E617" s="234"/>
      <c r="F617" s="234"/>
      <c r="G617" s="234"/>
      <c r="H617" s="234"/>
      <c r="I617" s="234"/>
      <c r="J617" s="234"/>
      <c r="K617" s="234"/>
      <c r="L617" s="234"/>
      <c r="M617" s="234"/>
      <c r="N617" s="234"/>
      <c r="O617" s="234"/>
      <c r="P617" s="234"/>
    </row>
    <row r="618" spans="2:16" x14ac:dyDescent="0.25">
      <c r="B618" s="234"/>
      <c r="C618" s="234"/>
      <c r="D618" s="234"/>
      <c r="E618" s="234"/>
      <c r="F618" s="234"/>
      <c r="G618" s="234"/>
      <c r="H618" s="234"/>
      <c r="I618" s="234"/>
      <c r="J618" s="234"/>
      <c r="K618" s="234"/>
      <c r="L618" s="234"/>
      <c r="M618" s="234"/>
      <c r="N618" s="234"/>
      <c r="O618" s="234"/>
      <c r="P618" s="234"/>
    </row>
    <row r="619" spans="2:16" x14ac:dyDescent="0.25">
      <c r="B619" s="234"/>
      <c r="C619" s="234"/>
      <c r="D619" s="234"/>
      <c r="E619" s="234"/>
      <c r="F619" s="234"/>
      <c r="G619" s="234"/>
      <c r="H619" s="234"/>
      <c r="I619" s="234"/>
      <c r="J619" s="234"/>
      <c r="K619" s="234"/>
      <c r="L619" s="234"/>
      <c r="M619" s="234"/>
      <c r="N619" s="234"/>
      <c r="O619" s="234"/>
      <c r="P619" s="234"/>
    </row>
    <row r="620" spans="2:16" x14ac:dyDescent="0.25">
      <c r="B620" s="234"/>
      <c r="C620" s="234"/>
      <c r="D620" s="234"/>
      <c r="E620" s="234"/>
      <c r="F620" s="234"/>
      <c r="G620" s="234"/>
      <c r="H620" s="234"/>
      <c r="I620" s="234"/>
      <c r="J620" s="234"/>
      <c r="K620" s="234"/>
      <c r="L620" s="234"/>
      <c r="M620" s="234"/>
      <c r="N620" s="234"/>
      <c r="O620" s="234"/>
      <c r="P620" s="234"/>
    </row>
    <row r="621" spans="2:16" x14ac:dyDescent="0.25">
      <c r="B621" s="234"/>
      <c r="C621" s="234"/>
      <c r="D621" s="234"/>
      <c r="E621" s="234"/>
      <c r="F621" s="234"/>
      <c r="G621" s="234"/>
      <c r="H621" s="234"/>
      <c r="I621" s="234"/>
      <c r="J621" s="234"/>
      <c r="K621" s="234"/>
      <c r="L621" s="234"/>
      <c r="M621" s="234"/>
      <c r="N621" s="234"/>
      <c r="O621" s="234"/>
      <c r="P621" s="234"/>
    </row>
    <row r="622" spans="2:16" x14ac:dyDescent="0.25">
      <c r="B622" s="234"/>
      <c r="C622" s="234"/>
      <c r="D622" s="234"/>
      <c r="E622" s="234"/>
      <c r="F622" s="234"/>
      <c r="G622" s="234"/>
      <c r="H622" s="234"/>
      <c r="I622" s="234"/>
      <c r="J622" s="234"/>
      <c r="K622" s="234"/>
      <c r="L622" s="234"/>
      <c r="M622" s="234"/>
      <c r="N622" s="234"/>
      <c r="O622" s="234"/>
      <c r="P622" s="234"/>
    </row>
    <row r="623" spans="2:16" x14ac:dyDescent="0.25">
      <c r="B623" s="234"/>
      <c r="C623" s="234"/>
      <c r="D623" s="234"/>
      <c r="E623" s="234"/>
      <c r="F623" s="234"/>
      <c r="G623" s="234"/>
      <c r="H623" s="234"/>
      <c r="I623" s="234"/>
      <c r="J623" s="234"/>
      <c r="K623" s="234"/>
      <c r="L623" s="234"/>
      <c r="M623" s="234"/>
      <c r="N623" s="234"/>
      <c r="O623" s="234"/>
      <c r="P623" s="234"/>
    </row>
    <row r="624" spans="2:16" x14ac:dyDescent="0.25">
      <c r="B624" s="234"/>
      <c r="C624" s="234"/>
      <c r="D624" s="234"/>
      <c r="E624" s="234"/>
      <c r="F624" s="234"/>
      <c r="G624" s="234"/>
      <c r="H624" s="234"/>
      <c r="I624" s="234"/>
      <c r="J624" s="234"/>
      <c r="K624" s="234"/>
      <c r="L624" s="234"/>
      <c r="M624" s="234"/>
      <c r="N624" s="234"/>
      <c r="O624" s="234"/>
      <c r="P624" s="234"/>
    </row>
    <row r="625" spans="2:16" x14ac:dyDescent="0.25">
      <c r="B625" s="234"/>
      <c r="C625" s="234"/>
      <c r="D625" s="234"/>
      <c r="E625" s="234"/>
      <c r="F625" s="234"/>
      <c r="G625" s="234"/>
      <c r="H625" s="234"/>
      <c r="I625" s="234"/>
      <c r="J625" s="234"/>
      <c r="K625" s="234"/>
      <c r="L625" s="234"/>
      <c r="M625" s="234"/>
      <c r="N625" s="234"/>
      <c r="O625" s="234"/>
      <c r="P625" s="234"/>
    </row>
    <row r="626" spans="2:16" x14ac:dyDescent="0.25">
      <c r="B626" s="234"/>
      <c r="C626" s="234"/>
      <c r="D626" s="234"/>
      <c r="E626" s="234"/>
      <c r="F626" s="234"/>
      <c r="G626" s="234"/>
      <c r="H626" s="234"/>
      <c r="I626" s="234"/>
      <c r="J626" s="234"/>
      <c r="K626" s="234"/>
      <c r="L626" s="234"/>
      <c r="M626" s="234"/>
      <c r="N626" s="234"/>
      <c r="O626" s="234"/>
      <c r="P626" s="234"/>
    </row>
    <row r="627" spans="2:16" x14ac:dyDescent="0.25">
      <c r="B627" s="234"/>
      <c r="C627" s="234"/>
      <c r="D627" s="234"/>
      <c r="E627" s="234"/>
      <c r="F627" s="234"/>
      <c r="G627" s="234"/>
      <c r="H627" s="234"/>
      <c r="I627" s="234"/>
      <c r="J627" s="234"/>
      <c r="K627" s="234"/>
      <c r="L627" s="234"/>
      <c r="M627" s="234"/>
      <c r="N627" s="234"/>
      <c r="O627" s="234"/>
      <c r="P627" s="234"/>
    </row>
    <row r="628" spans="2:16" x14ac:dyDescent="0.25">
      <c r="B628" s="234"/>
      <c r="C628" s="234"/>
      <c r="D628" s="234"/>
      <c r="E628" s="234"/>
      <c r="F628" s="234"/>
      <c r="G628" s="234"/>
      <c r="H628" s="234"/>
      <c r="I628" s="234"/>
      <c r="J628" s="234"/>
      <c r="K628" s="234"/>
      <c r="L628" s="234"/>
      <c r="M628" s="234"/>
      <c r="N628" s="234"/>
      <c r="O628" s="234"/>
      <c r="P628" s="234"/>
    </row>
    <row r="629" spans="2:16" x14ac:dyDescent="0.25">
      <c r="B629" s="234"/>
      <c r="C629" s="234"/>
      <c r="D629" s="234"/>
      <c r="E629" s="234"/>
      <c r="F629" s="234"/>
      <c r="G629" s="234"/>
      <c r="H629" s="234"/>
      <c r="I629" s="234"/>
      <c r="J629" s="234"/>
      <c r="K629" s="234"/>
      <c r="L629" s="234"/>
      <c r="M629" s="234"/>
      <c r="N629" s="234"/>
      <c r="O629" s="234"/>
      <c r="P629" s="234"/>
    </row>
    <row r="630" spans="2:16" x14ac:dyDescent="0.25">
      <c r="B630" s="234"/>
      <c r="C630" s="234"/>
      <c r="D630" s="234"/>
      <c r="E630" s="234"/>
      <c r="F630" s="234"/>
      <c r="G630" s="234"/>
      <c r="H630" s="234"/>
      <c r="I630" s="234"/>
      <c r="J630" s="234"/>
      <c r="K630" s="234"/>
      <c r="L630" s="234"/>
      <c r="M630" s="234"/>
      <c r="N630" s="234"/>
      <c r="O630" s="234"/>
      <c r="P630" s="234"/>
    </row>
    <row r="631" spans="2:16" x14ac:dyDescent="0.25">
      <c r="B631" s="234"/>
      <c r="C631" s="234"/>
      <c r="D631" s="234"/>
      <c r="E631" s="234"/>
      <c r="F631" s="234"/>
      <c r="G631" s="234"/>
      <c r="H631" s="234"/>
      <c r="I631" s="234"/>
      <c r="J631" s="234"/>
      <c r="K631" s="234"/>
      <c r="L631" s="234"/>
      <c r="M631" s="234"/>
      <c r="N631" s="234"/>
      <c r="O631" s="234"/>
      <c r="P631" s="234"/>
    </row>
    <row r="632" spans="2:16" x14ac:dyDescent="0.25">
      <c r="B632" s="234"/>
      <c r="C632" s="234"/>
      <c r="D632" s="234"/>
      <c r="E632" s="234"/>
      <c r="F632" s="234"/>
      <c r="G632" s="234"/>
      <c r="H632" s="234"/>
      <c r="I632" s="234"/>
      <c r="J632" s="234"/>
      <c r="K632" s="234"/>
      <c r="L632" s="234"/>
      <c r="M632" s="234"/>
      <c r="N632" s="234"/>
      <c r="O632" s="234"/>
      <c r="P632" s="234"/>
    </row>
    <row r="633" spans="2:16" x14ac:dyDescent="0.25">
      <c r="B633" s="234"/>
      <c r="C633" s="234"/>
      <c r="D633" s="234"/>
      <c r="E633" s="234"/>
      <c r="F633" s="234"/>
      <c r="G633" s="234"/>
      <c r="H633" s="234"/>
      <c r="I633" s="234"/>
      <c r="J633" s="234"/>
      <c r="K633" s="234"/>
      <c r="L633" s="234"/>
      <c r="M633" s="234"/>
      <c r="N633" s="234"/>
      <c r="O633" s="234"/>
      <c r="P633" s="234"/>
    </row>
    <row r="634" spans="2:16" x14ac:dyDescent="0.25">
      <c r="B634" s="234"/>
      <c r="C634" s="234"/>
      <c r="D634" s="234"/>
      <c r="E634" s="234"/>
      <c r="F634" s="234"/>
      <c r="G634" s="234"/>
      <c r="H634" s="234"/>
      <c r="I634" s="234"/>
      <c r="J634" s="234"/>
      <c r="K634" s="234"/>
      <c r="L634" s="234"/>
      <c r="M634" s="234"/>
      <c r="N634" s="234"/>
      <c r="O634" s="234"/>
      <c r="P634" s="234"/>
    </row>
    <row r="635" spans="2:16" x14ac:dyDescent="0.25">
      <c r="B635" s="234"/>
      <c r="C635" s="234"/>
      <c r="D635" s="234"/>
      <c r="E635" s="234"/>
      <c r="F635" s="234"/>
      <c r="G635" s="234"/>
      <c r="H635" s="234"/>
      <c r="I635" s="234"/>
      <c r="J635" s="234"/>
      <c r="K635" s="234"/>
      <c r="L635" s="234"/>
      <c r="M635" s="234"/>
      <c r="N635" s="234"/>
      <c r="O635" s="234"/>
      <c r="P635" s="234"/>
    </row>
    <row r="636" spans="2:16" x14ac:dyDescent="0.25">
      <c r="B636" s="234"/>
      <c r="C636" s="234"/>
      <c r="D636" s="234"/>
      <c r="E636" s="234"/>
      <c r="F636" s="234"/>
      <c r="G636" s="234"/>
      <c r="H636" s="234"/>
      <c r="I636" s="234"/>
      <c r="J636" s="234"/>
      <c r="K636" s="234"/>
      <c r="L636" s="234"/>
      <c r="M636" s="234"/>
      <c r="N636" s="234"/>
      <c r="O636" s="234"/>
      <c r="P636" s="234"/>
    </row>
    <row r="637" spans="2:16" x14ac:dyDescent="0.25">
      <c r="B637" s="234"/>
      <c r="C637" s="234"/>
      <c r="D637" s="234"/>
      <c r="E637" s="234"/>
      <c r="F637" s="234"/>
      <c r="G637" s="234"/>
      <c r="H637" s="234"/>
      <c r="I637" s="234"/>
      <c r="J637" s="234"/>
      <c r="K637" s="234"/>
      <c r="L637" s="234"/>
      <c r="M637" s="234"/>
      <c r="N637" s="234"/>
      <c r="O637" s="234"/>
      <c r="P637" s="234"/>
    </row>
    <row r="638" spans="2:16" x14ac:dyDescent="0.25">
      <c r="B638" s="234"/>
      <c r="C638" s="234"/>
      <c r="D638" s="234"/>
      <c r="E638" s="234"/>
      <c r="F638" s="234"/>
      <c r="G638" s="234"/>
      <c r="H638" s="234"/>
      <c r="I638" s="234"/>
      <c r="J638" s="234"/>
      <c r="K638" s="234"/>
      <c r="L638" s="234"/>
      <c r="M638" s="234"/>
      <c r="N638" s="234"/>
      <c r="O638" s="234"/>
      <c r="P638" s="234"/>
    </row>
    <row r="639" spans="2:16" x14ac:dyDescent="0.25">
      <c r="B639" s="234"/>
      <c r="C639" s="234"/>
      <c r="D639" s="234"/>
      <c r="E639" s="234"/>
      <c r="F639" s="234"/>
      <c r="G639" s="234"/>
      <c r="H639" s="234"/>
      <c r="I639" s="234"/>
      <c r="J639" s="234"/>
      <c r="K639" s="234"/>
      <c r="L639" s="234"/>
      <c r="M639" s="234"/>
      <c r="N639" s="234"/>
      <c r="O639" s="234"/>
      <c r="P639" s="234"/>
    </row>
    <row r="640" spans="2:16" x14ac:dyDescent="0.25">
      <c r="B640" s="234"/>
      <c r="C640" s="234"/>
      <c r="D640" s="234"/>
      <c r="E640" s="234"/>
      <c r="F640" s="234"/>
      <c r="G640" s="234"/>
      <c r="H640" s="234"/>
      <c r="I640" s="234"/>
      <c r="J640" s="234"/>
      <c r="K640" s="234"/>
      <c r="L640" s="234"/>
      <c r="M640" s="234"/>
      <c r="N640" s="234"/>
      <c r="O640" s="234"/>
      <c r="P640" s="234"/>
    </row>
    <row r="641" spans="2:16" x14ac:dyDescent="0.25">
      <c r="B641" s="234"/>
      <c r="C641" s="234"/>
      <c r="D641" s="234"/>
      <c r="E641" s="234"/>
      <c r="F641" s="234"/>
      <c r="G641" s="234"/>
      <c r="H641" s="234"/>
      <c r="I641" s="234"/>
      <c r="J641" s="234"/>
      <c r="K641" s="234"/>
      <c r="L641" s="234"/>
      <c r="M641" s="234"/>
      <c r="N641" s="234"/>
      <c r="O641" s="234"/>
      <c r="P641" s="234"/>
    </row>
    <row r="642" spans="2:16" x14ac:dyDescent="0.25">
      <c r="B642" s="234"/>
      <c r="C642" s="234"/>
      <c r="D642" s="234"/>
      <c r="E642" s="234"/>
      <c r="F642" s="234"/>
      <c r="G642" s="234"/>
      <c r="H642" s="234"/>
      <c r="I642" s="234"/>
      <c r="J642" s="234"/>
      <c r="K642" s="234"/>
      <c r="L642" s="234"/>
      <c r="M642" s="234"/>
      <c r="N642" s="234"/>
      <c r="O642" s="234"/>
      <c r="P642" s="234"/>
    </row>
    <row r="643" spans="2:16" x14ac:dyDescent="0.25">
      <c r="B643" s="234"/>
      <c r="C643" s="234"/>
      <c r="D643" s="234"/>
      <c r="E643" s="234"/>
      <c r="F643" s="234"/>
      <c r="G643" s="234"/>
      <c r="H643" s="234"/>
      <c r="I643" s="234"/>
      <c r="J643" s="234"/>
      <c r="K643" s="234"/>
      <c r="L643" s="234"/>
      <c r="M643" s="234"/>
      <c r="N643" s="234"/>
      <c r="O643" s="234"/>
      <c r="P643" s="234"/>
    </row>
    <row r="644" spans="2:16" x14ac:dyDescent="0.25">
      <c r="B644" s="234"/>
      <c r="C644" s="234"/>
      <c r="D644" s="234"/>
      <c r="E644" s="234"/>
      <c r="F644" s="234"/>
      <c r="G644" s="234"/>
      <c r="H644" s="234"/>
      <c r="I644" s="234"/>
      <c r="J644" s="234"/>
      <c r="K644" s="234"/>
      <c r="L644" s="234"/>
      <c r="M644" s="234"/>
      <c r="N644" s="234"/>
      <c r="O644" s="234"/>
      <c r="P644" s="234"/>
    </row>
    <row r="645" spans="2:16" x14ac:dyDescent="0.25">
      <c r="B645" s="234"/>
      <c r="C645" s="234"/>
      <c r="D645" s="234"/>
      <c r="E645" s="234"/>
      <c r="F645" s="234"/>
      <c r="G645" s="234"/>
      <c r="H645" s="234"/>
      <c r="I645" s="234"/>
      <c r="J645" s="234"/>
      <c r="K645" s="234"/>
      <c r="L645" s="234"/>
      <c r="M645" s="234"/>
      <c r="N645" s="234"/>
      <c r="O645" s="234"/>
      <c r="P645" s="234"/>
    </row>
    <row r="646" spans="2:16" x14ac:dyDescent="0.25">
      <c r="B646" s="234"/>
      <c r="C646" s="234"/>
      <c r="D646" s="234"/>
      <c r="E646" s="234"/>
      <c r="F646" s="234"/>
      <c r="G646" s="234"/>
      <c r="H646" s="234"/>
      <c r="I646" s="234"/>
      <c r="J646" s="234"/>
      <c r="K646" s="234"/>
      <c r="L646" s="234"/>
      <c r="M646" s="234"/>
      <c r="N646" s="234"/>
      <c r="O646" s="234"/>
      <c r="P646" s="234"/>
    </row>
    <row r="647" spans="2:16" x14ac:dyDescent="0.25">
      <c r="B647" s="234"/>
      <c r="C647" s="234"/>
      <c r="D647" s="234"/>
      <c r="E647" s="234"/>
      <c r="F647" s="234"/>
      <c r="G647" s="234"/>
      <c r="H647" s="234"/>
      <c r="I647" s="234"/>
      <c r="J647" s="234"/>
      <c r="K647" s="234"/>
      <c r="L647" s="234"/>
      <c r="M647" s="234"/>
      <c r="N647" s="234"/>
      <c r="O647" s="234"/>
      <c r="P647" s="234"/>
    </row>
    <row r="648" spans="2:16" x14ac:dyDescent="0.25">
      <c r="B648" s="234"/>
      <c r="C648" s="234"/>
      <c r="D648" s="234"/>
      <c r="E648" s="234"/>
      <c r="F648" s="234"/>
      <c r="G648" s="234"/>
      <c r="H648" s="234"/>
      <c r="I648" s="234"/>
      <c r="J648" s="234"/>
      <c r="K648" s="234"/>
      <c r="L648" s="234"/>
      <c r="M648" s="234"/>
      <c r="N648" s="234"/>
      <c r="O648" s="234"/>
      <c r="P648" s="234"/>
    </row>
    <row r="649" spans="2:16" x14ac:dyDescent="0.25">
      <c r="B649" s="234"/>
      <c r="C649" s="234"/>
      <c r="D649" s="234"/>
      <c r="E649" s="234"/>
      <c r="F649" s="234"/>
      <c r="G649" s="234"/>
      <c r="H649" s="234"/>
      <c r="I649" s="234"/>
      <c r="J649" s="234"/>
      <c r="K649" s="234"/>
      <c r="L649" s="234"/>
      <c r="M649" s="234"/>
      <c r="N649" s="234"/>
      <c r="O649" s="234"/>
      <c r="P649" s="234"/>
    </row>
    <row r="650" spans="2:16" x14ac:dyDescent="0.25">
      <c r="B650" s="234"/>
      <c r="C650" s="234"/>
      <c r="D650" s="234"/>
      <c r="E650" s="234"/>
      <c r="F650" s="234"/>
      <c r="G650" s="234"/>
      <c r="H650" s="234"/>
      <c r="I650" s="234"/>
      <c r="J650" s="234"/>
      <c r="K650" s="234"/>
      <c r="L650" s="234"/>
      <c r="M650" s="234"/>
      <c r="N650" s="234"/>
      <c r="O650" s="234"/>
      <c r="P650" s="234"/>
    </row>
    <row r="651" spans="2:16" x14ac:dyDescent="0.25">
      <c r="B651" s="234"/>
      <c r="C651" s="234"/>
      <c r="D651" s="234"/>
      <c r="E651" s="234"/>
      <c r="F651" s="234"/>
      <c r="G651" s="234"/>
      <c r="H651" s="234"/>
      <c r="I651" s="234"/>
      <c r="J651" s="234"/>
      <c r="K651" s="234"/>
      <c r="L651" s="234"/>
      <c r="M651" s="234"/>
      <c r="N651" s="234"/>
      <c r="O651" s="234"/>
      <c r="P651" s="234"/>
    </row>
    <row r="652" spans="2:16" x14ac:dyDescent="0.25">
      <c r="B652" s="234"/>
      <c r="C652" s="234"/>
      <c r="D652" s="234"/>
      <c r="E652" s="234"/>
      <c r="F652" s="234"/>
      <c r="G652" s="234"/>
      <c r="H652" s="234"/>
      <c r="I652" s="234"/>
      <c r="J652" s="234"/>
      <c r="K652" s="234"/>
      <c r="L652" s="234"/>
      <c r="M652" s="234"/>
      <c r="N652" s="234"/>
      <c r="O652" s="234"/>
      <c r="P652" s="234"/>
    </row>
    <row r="653" spans="2:16" x14ac:dyDescent="0.25">
      <c r="B653" s="234"/>
      <c r="C653" s="234"/>
      <c r="D653" s="234"/>
      <c r="E653" s="234"/>
      <c r="F653" s="234"/>
      <c r="G653" s="234"/>
      <c r="H653" s="234"/>
      <c r="I653" s="234"/>
      <c r="J653" s="234"/>
      <c r="K653" s="234"/>
      <c r="L653" s="234"/>
      <c r="M653" s="234"/>
      <c r="N653" s="234"/>
      <c r="O653" s="234"/>
      <c r="P653" s="234"/>
    </row>
    <row r="654" spans="2:16" x14ac:dyDescent="0.25">
      <c r="B654" s="234"/>
      <c r="C654" s="234"/>
      <c r="D654" s="234"/>
      <c r="E654" s="234"/>
      <c r="F654" s="234"/>
      <c r="G654" s="234"/>
      <c r="H654" s="234"/>
      <c r="I654" s="234"/>
      <c r="J654" s="234"/>
      <c r="K654" s="234"/>
      <c r="L654" s="234"/>
      <c r="M654" s="234"/>
      <c r="N654" s="234"/>
      <c r="O654" s="234"/>
      <c r="P654" s="234"/>
    </row>
    <row r="655" spans="2:16" x14ac:dyDescent="0.25">
      <c r="B655" s="234"/>
      <c r="C655" s="234"/>
      <c r="D655" s="234"/>
      <c r="E655" s="234"/>
      <c r="F655" s="234"/>
      <c r="G655" s="234"/>
      <c r="H655" s="234"/>
      <c r="I655" s="234"/>
      <c r="J655" s="234"/>
      <c r="K655" s="234"/>
      <c r="L655" s="234"/>
      <c r="M655" s="234"/>
      <c r="N655" s="234"/>
      <c r="O655" s="234"/>
      <c r="P655" s="234"/>
    </row>
    <row r="656" spans="2:16" x14ac:dyDescent="0.25">
      <c r="B656" s="234"/>
      <c r="C656" s="234"/>
      <c r="D656" s="234"/>
      <c r="E656" s="234"/>
      <c r="F656" s="234"/>
      <c r="G656" s="234"/>
      <c r="H656" s="234"/>
      <c r="I656" s="234"/>
      <c r="J656" s="234"/>
      <c r="K656" s="234"/>
      <c r="L656" s="234"/>
      <c r="M656" s="234"/>
      <c r="N656" s="234"/>
      <c r="O656" s="234"/>
      <c r="P656" s="234"/>
    </row>
    <row r="657" spans="2:16" x14ac:dyDescent="0.25">
      <c r="B657" s="234"/>
      <c r="C657" s="234"/>
      <c r="D657" s="234"/>
      <c r="E657" s="234"/>
      <c r="F657" s="234"/>
      <c r="G657" s="234"/>
      <c r="H657" s="234"/>
      <c r="I657" s="234"/>
      <c r="J657" s="234"/>
      <c r="K657" s="234"/>
      <c r="L657" s="234"/>
      <c r="M657" s="234"/>
      <c r="N657" s="234"/>
      <c r="O657" s="234"/>
      <c r="P657" s="234"/>
    </row>
    <row r="658" spans="2:16" x14ac:dyDescent="0.25">
      <c r="B658" s="234"/>
      <c r="C658" s="234"/>
      <c r="D658" s="234"/>
      <c r="E658" s="234"/>
      <c r="F658" s="234"/>
      <c r="G658" s="234"/>
      <c r="H658" s="234"/>
      <c r="I658" s="234"/>
      <c r="J658" s="234"/>
      <c r="K658" s="234"/>
      <c r="L658" s="234"/>
      <c r="M658" s="234"/>
      <c r="N658" s="234"/>
      <c r="O658" s="234"/>
      <c r="P658" s="234"/>
    </row>
    <row r="659" spans="2:16" x14ac:dyDescent="0.25">
      <c r="B659" s="234"/>
      <c r="C659" s="234"/>
      <c r="D659" s="234"/>
      <c r="E659" s="234"/>
      <c r="F659" s="234"/>
      <c r="G659" s="234"/>
      <c r="H659" s="234"/>
      <c r="I659" s="234"/>
      <c r="J659" s="234"/>
      <c r="K659" s="234"/>
      <c r="L659" s="234"/>
      <c r="M659" s="234"/>
      <c r="N659" s="234"/>
      <c r="O659" s="234"/>
      <c r="P659" s="234"/>
    </row>
    <row r="660" spans="2:16" x14ac:dyDescent="0.25">
      <c r="B660" s="234"/>
      <c r="C660" s="234"/>
      <c r="D660" s="234"/>
      <c r="E660" s="234"/>
      <c r="F660" s="234"/>
      <c r="G660" s="234"/>
      <c r="H660" s="234"/>
      <c r="I660" s="234"/>
      <c r="J660" s="234"/>
      <c r="K660" s="234"/>
      <c r="L660" s="234"/>
      <c r="M660" s="234"/>
      <c r="N660" s="234"/>
      <c r="O660" s="234"/>
      <c r="P660" s="234"/>
    </row>
    <row r="661" spans="2:16" x14ac:dyDescent="0.25">
      <c r="B661" s="234"/>
      <c r="C661" s="234"/>
      <c r="D661" s="234"/>
      <c r="E661" s="234"/>
      <c r="F661" s="234"/>
      <c r="G661" s="234"/>
      <c r="H661" s="234"/>
      <c r="I661" s="234"/>
      <c r="J661" s="234"/>
      <c r="K661" s="234"/>
      <c r="L661" s="234"/>
      <c r="M661" s="234"/>
      <c r="N661" s="234"/>
      <c r="O661" s="234"/>
      <c r="P661" s="234"/>
    </row>
    <row r="662" spans="2:16" x14ac:dyDescent="0.25">
      <c r="B662" s="234"/>
      <c r="C662" s="234"/>
      <c r="D662" s="234"/>
      <c r="E662" s="234"/>
      <c r="F662" s="234"/>
      <c r="G662" s="234"/>
      <c r="H662" s="234"/>
      <c r="I662" s="234"/>
      <c r="J662" s="234"/>
      <c r="K662" s="234"/>
      <c r="L662" s="234"/>
      <c r="M662" s="234"/>
      <c r="N662" s="234"/>
      <c r="O662" s="234"/>
      <c r="P662" s="234"/>
    </row>
    <row r="663" spans="2:16" x14ac:dyDescent="0.25">
      <c r="B663" s="234"/>
      <c r="C663" s="234"/>
      <c r="D663" s="234"/>
      <c r="E663" s="234"/>
      <c r="F663" s="234"/>
      <c r="G663" s="234"/>
      <c r="H663" s="234"/>
      <c r="I663" s="234"/>
      <c r="J663" s="234"/>
      <c r="K663" s="234"/>
      <c r="L663" s="234"/>
      <c r="M663" s="234"/>
      <c r="N663" s="234"/>
      <c r="O663" s="234"/>
      <c r="P663" s="234"/>
    </row>
    <row r="664" spans="2:16" x14ac:dyDescent="0.25">
      <c r="B664" s="234"/>
      <c r="C664" s="234"/>
      <c r="D664" s="234"/>
      <c r="E664" s="234"/>
      <c r="F664" s="234"/>
      <c r="G664" s="234"/>
      <c r="H664" s="234"/>
      <c r="I664" s="234"/>
      <c r="J664" s="234"/>
      <c r="K664" s="234"/>
      <c r="L664" s="234"/>
      <c r="M664" s="234"/>
      <c r="N664" s="234"/>
      <c r="O664" s="234"/>
      <c r="P664" s="234"/>
    </row>
    <row r="665" spans="2:16" x14ac:dyDescent="0.25">
      <c r="B665" s="234"/>
      <c r="C665" s="234"/>
      <c r="D665" s="234"/>
      <c r="E665" s="234"/>
      <c r="F665" s="234"/>
      <c r="G665" s="234"/>
      <c r="H665" s="234"/>
      <c r="I665" s="234"/>
      <c r="J665" s="234"/>
      <c r="K665" s="234"/>
      <c r="L665" s="234"/>
      <c r="M665" s="234"/>
      <c r="N665" s="234"/>
      <c r="O665" s="234"/>
      <c r="P665" s="234"/>
    </row>
    <row r="666" spans="2:16" x14ac:dyDescent="0.25">
      <c r="B666" s="234"/>
      <c r="C666" s="234"/>
      <c r="D666" s="234"/>
      <c r="E666" s="234"/>
      <c r="F666" s="234"/>
      <c r="G666" s="234"/>
      <c r="H666" s="234"/>
      <c r="I666" s="234"/>
      <c r="J666" s="234"/>
      <c r="K666" s="234"/>
      <c r="L666" s="234"/>
      <c r="M666" s="234"/>
      <c r="N666" s="234"/>
      <c r="O666" s="234"/>
      <c r="P666" s="234"/>
    </row>
    <row r="667" spans="2:16" x14ac:dyDescent="0.25">
      <c r="B667" s="234"/>
      <c r="C667" s="234"/>
      <c r="D667" s="234"/>
      <c r="E667" s="234"/>
      <c r="F667" s="234"/>
      <c r="G667" s="234"/>
      <c r="H667" s="234"/>
      <c r="I667" s="234"/>
      <c r="J667" s="234"/>
      <c r="K667" s="234"/>
      <c r="L667" s="234"/>
      <c r="M667" s="234"/>
      <c r="N667" s="234"/>
      <c r="O667" s="234"/>
      <c r="P667" s="234"/>
    </row>
    <row r="668" spans="2:16" x14ac:dyDescent="0.25">
      <c r="B668" s="234"/>
      <c r="C668" s="234"/>
      <c r="D668" s="234"/>
      <c r="E668" s="234"/>
      <c r="F668" s="234"/>
      <c r="G668" s="234"/>
      <c r="H668" s="234"/>
      <c r="I668" s="234"/>
      <c r="J668" s="234"/>
      <c r="K668" s="234"/>
      <c r="L668" s="234"/>
      <c r="M668" s="234"/>
      <c r="N668" s="234"/>
      <c r="O668" s="234"/>
      <c r="P668" s="234"/>
    </row>
    <row r="669" spans="2:16" x14ac:dyDescent="0.25">
      <c r="B669" s="234"/>
      <c r="C669" s="234"/>
      <c r="D669" s="234"/>
      <c r="E669" s="234"/>
      <c r="F669" s="234"/>
      <c r="G669" s="234"/>
      <c r="H669" s="234"/>
      <c r="I669" s="234"/>
      <c r="J669" s="234"/>
      <c r="K669" s="234"/>
      <c r="L669" s="234"/>
      <c r="M669" s="234"/>
      <c r="N669" s="234"/>
      <c r="O669" s="234"/>
      <c r="P669" s="234"/>
    </row>
    <row r="670" spans="2:16" x14ac:dyDescent="0.25">
      <c r="B670" s="234"/>
      <c r="C670" s="234"/>
      <c r="D670" s="234"/>
      <c r="E670" s="234"/>
      <c r="F670" s="234"/>
      <c r="G670" s="234"/>
      <c r="H670" s="234"/>
      <c r="I670" s="234"/>
      <c r="J670" s="234"/>
      <c r="K670" s="234"/>
      <c r="L670" s="234"/>
      <c r="M670" s="234"/>
      <c r="N670" s="234"/>
      <c r="O670" s="234"/>
      <c r="P670" s="234"/>
    </row>
    <row r="671" spans="2:16" x14ac:dyDescent="0.25">
      <c r="B671" s="234"/>
      <c r="C671" s="234"/>
      <c r="D671" s="234"/>
      <c r="E671" s="234"/>
      <c r="F671" s="234"/>
      <c r="G671" s="234"/>
      <c r="H671" s="234"/>
      <c r="I671" s="234"/>
      <c r="J671" s="234"/>
      <c r="K671" s="234"/>
      <c r="L671" s="234"/>
      <c r="M671" s="234"/>
      <c r="N671" s="234"/>
      <c r="O671" s="234"/>
      <c r="P671" s="234"/>
    </row>
    <row r="672" spans="2:16" x14ac:dyDescent="0.25">
      <c r="B672" s="234"/>
      <c r="C672" s="234"/>
      <c r="D672" s="234"/>
      <c r="E672" s="234"/>
      <c r="F672" s="234"/>
      <c r="G672" s="234"/>
      <c r="H672" s="234"/>
      <c r="I672" s="234"/>
      <c r="J672" s="234"/>
      <c r="K672" s="234"/>
      <c r="L672" s="234"/>
      <c r="M672" s="234"/>
      <c r="N672" s="234"/>
      <c r="O672" s="234"/>
      <c r="P672" s="234"/>
    </row>
    <row r="673" spans="2:16" x14ac:dyDescent="0.25">
      <c r="B673" s="234"/>
      <c r="C673" s="234"/>
      <c r="D673" s="234"/>
      <c r="E673" s="234"/>
      <c r="F673" s="234"/>
      <c r="G673" s="234"/>
      <c r="H673" s="234"/>
      <c r="I673" s="234"/>
      <c r="J673" s="234"/>
      <c r="K673" s="234"/>
      <c r="L673" s="234"/>
      <c r="M673" s="234"/>
      <c r="N673" s="234"/>
      <c r="O673" s="234"/>
      <c r="P673" s="234"/>
    </row>
    <row r="674" spans="2:16" x14ac:dyDescent="0.25">
      <c r="B674" s="234"/>
      <c r="C674" s="234"/>
      <c r="D674" s="234"/>
      <c r="E674" s="234"/>
      <c r="F674" s="234"/>
      <c r="G674" s="234"/>
      <c r="H674" s="234"/>
      <c r="I674" s="234"/>
      <c r="J674" s="234"/>
      <c r="K674" s="234"/>
      <c r="L674" s="234"/>
      <c r="M674" s="234"/>
      <c r="N674" s="234"/>
      <c r="O674" s="234"/>
      <c r="P674" s="234"/>
    </row>
    <row r="675" spans="2:16" x14ac:dyDescent="0.25">
      <c r="B675" s="234"/>
      <c r="C675" s="234"/>
      <c r="D675" s="234"/>
      <c r="E675" s="234"/>
      <c r="F675" s="234"/>
      <c r="G675" s="234"/>
      <c r="H675" s="234"/>
      <c r="I675" s="234"/>
      <c r="J675" s="234"/>
      <c r="K675" s="234"/>
      <c r="L675" s="234"/>
      <c r="M675" s="234"/>
      <c r="N675" s="234"/>
      <c r="O675" s="234"/>
      <c r="P675" s="234"/>
    </row>
    <row r="676" spans="2:16" x14ac:dyDescent="0.25">
      <c r="B676" s="234"/>
      <c r="C676" s="234"/>
      <c r="D676" s="234"/>
      <c r="E676" s="234"/>
      <c r="F676" s="234"/>
      <c r="G676" s="234"/>
      <c r="H676" s="234"/>
      <c r="I676" s="234"/>
      <c r="J676" s="234"/>
      <c r="K676" s="234"/>
      <c r="L676" s="234"/>
      <c r="M676" s="234"/>
      <c r="N676" s="234"/>
      <c r="O676" s="234"/>
      <c r="P676" s="234"/>
    </row>
    <row r="677" spans="2:16" x14ac:dyDescent="0.25">
      <c r="B677" s="234"/>
      <c r="C677" s="234"/>
      <c r="D677" s="234"/>
      <c r="E677" s="234"/>
      <c r="F677" s="234"/>
      <c r="G677" s="234"/>
      <c r="H677" s="234"/>
      <c r="I677" s="234"/>
      <c r="J677" s="234"/>
      <c r="K677" s="234"/>
      <c r="L677" s="234"/>
      <c r="M677" s="234"/>
      <c r="N677" s="234"/>
      <c r="O677" s="234"/>
      <c r="P677" s="234"/>
    </row>
    <row r="678" spans="2:16" x14ac:dyDescent="0.25">
      <c r="B678" s="234"/>
      <c r="C678" s="234"/>
      <c r="D678" s="234"/>
      <c r="E678" s="234"/>
      <c r="F678" s="234"/>
      <c r="G678" s="234"/>
      <c r="H678" s="234"/>
      <c r="I678" s="234"/>
      <c r="J678" s="234"/>
      <c r="K678" s="234"/>
      <c r="L678" s="234"/>
      <c r="M678" s="234"/>
      <c r="N678" s="234"/>
      <c r="O678" s="234"/>
      <c r="P678" s="234"/>
    </row>
    <row r="679" spans="2:16" x14ac:dyDescent="0.25">
      <c r="B679" s="234"/>
      <c r="C679" s="234"/>
      <c r="D679" s="234"/>
      <c r="E679" s="234"/>
      <c r="F679" s="234"/>
      <c r="G679" s="234"/>
      <c r="H679" s="234"/>
      <c r="I679" s="234"/>
      <c r="J679" s="234"/>
      <c r="K679" s="234"/>
      <c r="L679" s="234"/>
      <c r="M679" s="234"/>
      <c r="N679" s="234"/>
      <c r="O679" s="234"/>
      <c r="P679" s="234"/>
    </row>
    <row r="680" spans="2:16" x14ac:dyDescent="0.25">
      <c r="B680" s="234"/>
      <c r="C680" s="234"/>
      <c r="D680" s="234"/>
      <c r="E680" s="234"/>
      <c r="F680" s="234"/>
      <c r="G680" s="234"/>
      <c r="H680" s="234"/>
      <c r="I680" s="234"/>
      <c r="J680" s="234"/>
      <c r="K680" s="234"/>
      <c r="L680" s="234"/>
      <c r="M680" s="234"/>
      <c r="N680" s="234"/>
      <c r="O680" s="234"/>
      <c r="P680" s="234"/>
    </row>
    <row r="681" spans="2:16" x14ac:dyDescent="0.25">
      <c r="B681" s="234"/>
      <c r="C681" s="234"/>
      <c r="D681" s="234"/>
      <c r="E681" s="234"/>
      <c r="F681" s="234"/>
      <c r="G681" s="234"/>
      <c r="H681" s="234"/>
      <c r="I681" s="234"/>
      <c r="J681" s="234"/>
      <c r="K681" s="234"/>
      <c r="L681" s="234"/>
      <c r="M681" s="234"/>
      <c r="N681" s="234"/>
      <c r="O681" s="234"/>
      <c r="P681" s="234"/>
    </row>
    <row r="682" spans="2:16" x14ac:dyDescent="0.25">
      <c r="B682" s="234"/>
      <c r="C682" s="234"/>
      <c r="D682" s="234"/>
      <c r="E682" s="234"/>
      <c r="F682" s="234"/>
      <c r="G682" s="234"/>
      <c r="H682" s="234"/>
      <c r="I682" s="234"/>
      <c r="J682" s="234"/>
      <c r="K682" s="234"/>
      <c r="L682" s="234"/>
      <c r="M682" s="234"/>
      <c r="N682" s="234"/>
      <c r="O682" s="234"/>
      <c r="P682" s="234"/>
    </row>
    <row r="683" spans="2:16" x14ac:dyDescent="0.25">
      <c r="B683" s="234"/>
      <c r="C683" s="234"/>
      <c r="D683" s="234"/>
      <c r="E683" s="234"/>
      <c r="F683" s="234"/>
      <c r="G683" s="234"/>
      <c r="H683" s="234"/>
      <c r="I683" s="234"/>
      <c r="J683" s="234"/>
      <c r="K683" s="234"/>
      <c r="L683" s="234"/>
      <c r="M683" s="234"/>
      <c r="N683" s="234"/>
      <c r="O683" s="234"/>
      <c r="P683" s="234"/>
    </row>
    <row r="684" spans="2:16" x14ac:dyDescent="0.25">
      <c r="B684" s="234"/>
      <c r="C684" s="234"/>
      <c r="D684" s="234"/>
      <c r="E684" s="234"/>
      <c r="F684" s="234"/>
      <c r="G684" s="234"/>
      <c r="H684" s="234"/>
      <c r="I684" s="234"/>
      <c r="J684" s="234"/>
      <c r="K684" s="234"/>
      <c r="L684" s="234"/>
      <c r="M684" s="234"/>
      <c r="N684" s="234"/>
      <c r="O684" s="234"/>
      <c r="P684" s="234"/>
    </row>
    <row r="685" spans="2:16" x14ac:dyDescent="0.25">
      <c r="B685" s="234"/>
      <c r="C685" s="234"/>
      <c r="D685" s="234"/>
      <c r="E685" s="234"/>
      <c r="F685" s="234"/>
      <c r="G685" s="234"/>
      <c r="H685" s="234"/>
      <c r="I685" s="234"/>
      <c r="J685" s="234"/>
      <c r="K685" s="234"/>
      <c r="L685" s="234"/>
      <c r="M685" s="234"/>
      <c r="N685" s="234"/>
      <c r="O685" s="234"/>
      <c r="P685" s="234"/>
    </row>
    <row r="686" spans="2:16" x14ac:dyDescent="0.25">
      <c r="B686" s="234"/>
      <c r="C686" s="234"/>
      <c r="D686" s="234"/>
      <c r="E686" s="234"/>
      <c r="F686" s="234"/>
      <c r="G686" s="234"/>
      <c r="H686" s="234"/>
      <c r="I686" s="234"/>
      <c r="J686" s="234"/>
      <c r="K686" s="234"/>
      <c r="L686" s="234"/>
      <c r="M686" s="234"/>
      <c r="N686" s="234"/>
      <c r="O686" s="234"/>
      <c r="P686" s="234"/>
    </row>
    <row r="687" spans="2:16" x14ac:dyDescent="0.25">
      <c r="B687" s="234"/>
      <c r="C687" s="234"/>
      <c r="D687" s="234"/>
      <c r="E687" s="234"/>
      <c r="F687" s="234"/>
      <c r="G687" s="234"/>
      <c r="H687" s="234"/>
      <c r="I687" s="234"/>
      <c r="J687" s="234"/>
      <c r="K687" s="234"/>
      <c r="L687" s="234"/>
      <c r="M687" s="234"/>
      <c r="N687" s="234"/>
      <c r="O687" s="234"/>
      <c r="P687" s="234"/>
    </row>
    <row r="688" spans="2:16" x14ac:dyDescent="0.25">
      <c r="B688" s="234"/>
      <c r="C688" s="234"/>
      <c r="D688" s="234"/>
      <c r="E688" s="234"/>
      <c r="F688" s="234"/>
      <c r="G688" s="234"/>
      <c r="H688" s="234"/>
      <c r="I688" s="234"/>
      <c r="J688" s="234"/>
      <c r="K688" s="234"/>
      <c r="L688" s="234"/>
      <c r="M688" s="234"/>
      <c r="N688" s="234"/>
      <c r="O688" s="234"/>
      <c r="P688" s="234"/>
    </row>
    <row r="689" spans="2:16" x14ac:dyDescent="0.25">
      <c r="B689" s="234"/>
      <c r="C689" s="234"/>
      <c r="D689" s="234"/>
      <c r="E689" s="234"/>
      <c r="F689" s="234"/>
      <c r="G689" s="234"/>
      <c r="H689" s="234"/>
      <c r="I689" s="234"/>
      <c r="J689" s="234"/>
      <c r="K689" s="234"/>
      <c r="L689" s="234"/>
      <c r="M689" s="234"/>
      <c r="N689" s="234"/>
      <c r="O689" s="234"/>
      <c r="P689" s="234"/>
    </row>
    <row r="690" spans="2:16" x14ac:dyDescent="0.25">
      <c r="B690" s="234"/>
      <c r="C690" s="234"/>
      <c r="D690" s="234"/>
      <c r="E690" s="234"/>
      <c r="F690" s="234"/>
      <c r="G690" s="234"/>
      <c r="H690" s="234"/>
      <c r="I690" s="234"/>
      <c r="J690" s="234"/>
      <c r="K690" s="234"/>
      <c r="L690" s="234"/>
      <c r="M690" s="234"/>
      <c r="N690" s="234"/>
      <c r="O690" s="234"/>
      <c r="P690" s="234"/>
    </row>
    <row r="691" spans="2:16" x14ac:dyDescent="0.25">
      <c r="B691" s="234"/>
      <c r="C691" s="234"/>
      <c r="D691" s="234"/>
      <c r="E691" s="234"/>
      <c r="F691" s="234"/>
      <c r="G691" s="234"/>
      <c r="H691" s="234"/>
      <c r="I691" s="234"/>
      <c r="J691" s="234"/>
      <c r="K691" s="234"/>
      <c r="L691" s="234"/>
      <c r="M691" s="234"/>
      <c r="N691" s="234"/>
      <c r="O691" s="234"/>
      <c r="P691" s="234"/>
    </row>
    <row r="692" spans="2:16" x14ac:dyDescent="0.25">
      <c r="B692" s="234"/>
      <c r="C692" s="234"/>
      <c r="D692" s="234"/>
      <c r="E692" s="234"/>
      <c r="F692" s="234"/>
      <c r="G692" s="234"/>
      <c r="H692" s="234"/>
      <c r="I692" s="234"/>
      <c r="J692" s="234"/>
      <c r="K692" s="234"/>
      <c r="L692" s="234"/>
      <c r="M692" s="234"/>
      <c r="N692" s="234"/>
      <c r="O692" s="234"/>
      <c r="P692" s="234"/>
    </row>
    <row r="693" spans="2:16" x14ac:dyDescent="0.25">
      <c r="B693" s="234"/>
      <c r="C693" s="234"/>
      <c r="D693" s="234"/>
      <c r="E693" s="234"/>
      <c r="F693" s="234"/>
      <c r="G693" s="234"/>
      <c r="H693" s="234"/>
      <c r="I693" s="234"/>
      <c r="J693" s="234"/>
      <c r="K693" s="234"/>
      <c r="L693" s="234"/>
      <c r="M693" s="234"/>
      <c r="N693" s="234"/>
      <c r="O693" s="234"/>
      <c r="P693" s="234"/>
    </row>
    <row r="694" spans="2:16" x14ac:dyDescent="0.25">
      <c r="B694" s="234"/>
      <c r="C694" s="234"/>
      <c r="D694" s="234"/>
      <c r="E694" s="234"/>
      <c r="F694" s="234"/>
      <c r="G694" s="234"/>
      <c r="H694" s="234"/>
      <c r="I694" s="234"/>
      <c r="J694" s="234"/>
      <c r="K694" s="234"/>
      <c r="L694" s="234"/>
      <c r="M694" s="234"/>
      <c r="N694" s="234"/>
      <c r="O694" s="234"/>
      <c r="P694" s="234"/>
    </row>
    <row r="695" spans="2:16" x14ac:dyDescent="0.25">
      <c r="B695" s="234"/>
      <c r="C695" s="234"/>
      <c r="D695" s="234"/>
      <c r="E695" s="234"/>
      <c r="F695" s="234"/>
      <c r="G695" s="234"/>
      <c r="H695" s="234"/>
      <c r="I695" s="234"/>
      <c r="J695" s="234"/>
      <c r="K695" s="234"/>
      <c r="L695" s="234"/>
      <c r="M695" s="234"/>
      <c r="N695" s="234"/>
      <c r="O695" s="234"/>
      <c r="P695" s="234"/>
    </row>
    <row r="696" spans="2:16" x14ac:dyDescent="0.25">
      <c r="B696" s="234"/>
      <c r="C696" s="234"/>
      <c r="D696" s="234"/>
      <c r="E696" s="234"/>
      <c r="F696" s="234"/>
      <c r="G696" s="234"/>
      <c r="H696" s="234"/>
      <c r="I696" s="234"/>
      <c r="J696" s="234"/>
      <c r="K696" s="234"/>
      <c r="L696" s="234"/>
      <c r="M696" s="234"/>
      <c r="N696" s="234"/>
      <c r="O696" s="234"/>
      <c r="P696" s="234"/>
    </row>
    <row r="697" spans="2:16" x14ac:dyDescent="0.25">
      <c r="B697" s="234"/>
      <c r="C697" s="234"/>
      <c r="D697" s="234"/>
      <c r="E697" s="234"/>
      <c r="F697" s="234"/>
      <c r="G697" s="234"/>
      <c r="H697" s="234"/>
      <c r="I697" s="234"/>
      <c r="J697" s="234"/>
      <c r="K697" s="234"/>
      <c r="L697" s="234"/>
      <c r="M697" s="234"/>
      <c r="N697" s="234"/>
      <c r="O697" s="234"/>
      <c r="P697" s="234"/>
    </row>
    <row r="698" spans="2:16" x14ac:dyDescent="0.25">
      <c r="B698" s="234"/>
      <c r="C698" s="234"/>
      <c r="D698" s="234"/>
      <c r="E698" s="234"/>
      <c r="F698" s="234"/>
      <c r="G698" s="234"/>
      <c r="H698" s="234"/>
      <c r="I698" s="234"/>
      <c r="J698" s="234"/>
      <c r="K698" s="234"/>
      <c r="L698" s="234"/>
      <c r="M698" s="234"/>
      <c r="N698" s="234"/>
      <c r="O698" s="234"/>
      <c r="P698" s="234"/>
    </row>
    <row r="699" spans="2:16" x14ac:dyDescent="0.25">
      <c r="B699" s="234"/>
      <c r="C699" s="234"/>
      <c r="D699" s="234"/>
      <c r="E699" s="234"/>
      <c r="F699" s="234"/>
      <c r="G699" s="234"/>
      <c r="H699" s="234"/>
      <c r="I699" s="234"/>
      <c r="J699" s="234"/>
      <c r="K699" s="234"/>
      <c r="L699" s="234"/>
      <c r="M699" s="234"/>
      <c r="N699" s="234"/>
      <c r="O699" s="234"/>
      <c r="P699" s="234"/>
    </row>
    <row r="700" spans="2:16" x14ac:dyDescent="0.25">
      <c r="B700" s="234"/>
      <c r="C700" s="234"/>
      <c r="D700" s="234"/>
      <c r="E700" s="234"/>
      <c r="F700" s="234"/>
      <c r="G700" s="234"/>
      <c r="H700" s="234"/>
      <c r="I700" s="234"/>
      <c r="J700" s="234"/>
      <c r="K700" s="234"/>
      <c r="L700" s="234"/>
      <c r="M700" s="234"/>
      <c r="N700" s="234"/>
      <c r="O700" s="234"/>
      <c r="P700" s="234"/>
    </row>
    <row r="701" spans="2:16" x14ac:dyDescent="0.25">
      <c r="B701" s="234"/>
      <c r="C701" s="234"/>
      <c r="D701" s="234"/>
      <c r="E701" s="234"/>
      <c r="F701" s="234"/>
      <c r="G701" s="234"/>
      <c r="H701" s="234"/>
      <c r="I701" s="234"/>
      <c r="J701" s="234"/>
      <c r="K701" s="234"/>
      <c r="L701" s="234"/>
      <c r="M701" s="234"/>
      <c r="N701" s="234"/>
      <c r="O701" s="234"/>
      <c r="P701" s="234"/>
    </row>
    <row r="702" spans="2:16" x14ac:dyDescent="0.25">
      <c r="B702" s="234"/>
      <c r="C702" s="234"/>
      <c r="D702" s="234"/>
      <c r="E702" s="234"/>
      <c r="F702" s="234"/>
      <c r="G702" s="234"/>
      <c r="H702" s="234"/>
      <c r="I702" s="234"/>
      <c r="J702" s="234"/>
      <c r="K702" s="234"/>
      <c r="L702" s="234"/>
      <c r="M702" s="234"/>
      <c r="N702" s="234"/>
      <c r="O702" s="234"/>
      <c r="P702" s="234"/>
    </row>
    <row r="703" spans="2:16" x14ac:dyDescent="0.25">
      <c r="B703" s="234"/>
      <c r="C703" s="234"/>
      <c r="D703" s="234"/>
      <c r="E703" s="234"/>
      <c r="F703" s="234"/>
      <c r="G703" s="234"/>
      <c r="H703" s="234"/>
      <c r="I703" s="234"/>
      <c r="J703" s="234"/>
      <c r="K703" s="234"/>
      <c r="L703" s="234"/>
      <c r="M703" s="234"/>
      <c r="N703" s="234"/>
      <c r="O703" s="234"/>
      <c r="P703" s="234"/>
    </row>
    <row r="704" spans="2:16" x14ac:dyDescent="0.25">
      <c r="B704" s="234"/>
      <c r="C704" s="234"/>
      <c r="D704" s="234"/>
      <c r="E704" s="234"/>
      <c r="F704" s="234"/>
      <c r="G704" s="234"/>
      <c r="H704" s="234"/>
      <c r="I704" s="234"/>
      <c r="J704" s="234"/>
      <c r="K704" s="234"/>
      <c r="L704" s="234"/>
      <c r="M704" s="234"/>
      <c r="N704" s="234"/>
      <c r="O704" s="234"/>
      <c r="P704" s="234"/>
    </row>
    <row r="705" spans="2:16" x14ac:dyDescent="0.25">
      <c r="B705" s="234"/>
      <c r="C705" s="234"/>
      <c r="D705" s="234"/>
      <c r="E705" s="234"/>
      <c r="F705" s="234"/>
      <c r="G705" s="234"/>
      <c r="H705" s="234"/>
      <c r="I705" s="234"/>
      <c r="J705" s="234"/>
      <c r="K705" s="234"/>
      <c r="L705" s="234"/>
      <c r="M705" s="234"/>
      <c r="N705" s="234"/>
      <c r="O705" s="234"/>
      <c r="P705" s="234"/>
    </row>
  </sheetData>
  <sheetProtection insertRows="0" selectLockedCells="1"/>
  <customSheetViews>
    <customSheetView guid="{1B6CD137-2613-4D41-AC2A-F2F894E3C087}" showPageBreaks="1" showGridLines="0" printArea="1" showRuler="0">
      <selection activeCell="H14" sqref="H14"/>
      <rowBreaks count="6" manualBreakCount="6">
        <brk id="52" max="9" man="1"/>
        <brk id="73" max="16383" man="1"/>
        <brk id="143" max="16383" man="1"/>
        <brk id="177" max="9" man="1"/>
        <brk id="214" max="9" man="1"/>
        <brk id="241" max="16383" man="1"/>
      </rowBreaks>
      <colBreaks count="1" manualBreakCount="1">
        <brk id="14" max="1048575" man="1"/>
      </colBreaks>
      <pageMargins left="0.46" right="0.41" top="1.21" bottom="1" header="0.5" footer="0.5"/>
      <pageSetup scale="85" orientation="portrait" r:id="rId1"/>
      <headerFooter alignWithMargins="0">
        <oddHeader xml:space="preserve">&amp;C&amp;"Arial,Bold"&amp;14Form 9A
Residential Per Unit Cost Data 
Bridge and Permanent Financing Detail&amp;"Arial,Regular"&amp;10
</oddHeader>
        <oddFooter>&amp;LForm 9A-Residential Per Unit Cost Data/Bridge and Permanent Financing Detail</oddFooter>
      </headerFooter>
    </customSheetView>
  </customSheetViews>
  <mergeCells count="6">
    <mergeCell ref="C9:G9"/>
    <mergeCell ref="H20:I20"/>
    <mergeCell ref="H12:I12"/>
    <mergeCell ref="H13:I13"/>
    <mergeCell ref="H18:I18"/>
    <mergeCell ref="H19:I19"/>
  </mergeCells>
  <phoneticPr fontId="0" type="noConversion"/>
  <conditionalFormatting sqref="E41">
    <cfRule type="cellIs" dxfId="4" priority="2" operator="greaterThan">
      <formula>0</formula>
    </cfRule>
  </conditionalFormatting>
  <dataValidations count="2">
    <dataValidation type="list" allowBlank="1" showInputMessage="1" showErrorMessage="1" sqref="E26:E36" xr:uid="{00000000-0002-0000-0500-000000000000}">
      <formula1>FundingType</formula1>
    </dataValidation>
    <dataValidation type="list" allowBlank="1" showInputMessage="1" showErrorMessage="1" sqref="F26:F36" xr:uid="{00000000-0002-0000-0500-000001000000}">
      <formula1>FunderType</formula1>
    </dataValidation>
  </dataValidations>
  <pageMargins left="0.46" right="0.41" top="1.21" bottom="1" header="0.5" footer="0.5"/>
  <pageSetup scale="76" orientation="landscape" r:id="rId2"/>
  <headerFooter alignWithMargins="0">
    <oddHeader>&amp;C&amp;"Arial,Bold"&amp;14Form 7
Financing Sources</oddHeader>
    <oddFooter>&amp;LForm 7 Financing Sources</oddFooter>
  </headerFooter>
  <colBreaks count="1" manualBreakCount="1">
    <brk id="17"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B6:Q33"/>
  <sheetViews>
    <sheetView showRuler="0" topLeftCell="A7" zoomScaleNormal="100" workbookViewId="0">
      <selection activeCell="E28" sqref="E28"/>
    </sheetView>
  </sheetViews>
  <sheetFormatPr defaultColWidth="9.1796875" defaultRowHeight="18" customHeight="1" x14ac:dyDescent="0.25"/>
  <cols>
    <col min="1" max="1" width="1.7265625" style="165" customWidth="1"/>
    <col min="2" max="2" width="2.7265625" style="165" customWidth="1"/>
    <col min="3" max="3" width="22.453125" style="165" customWidth="1"/>
    <col min="4" max="4" width="7.81640625" style="165" customWidth="1"/>
    <col min="5" max="5" width="10.7265625" style="165" customWidth="1"/>
    <col min="6" max="6" width="8.7265625" style="165" customWidth="1"/>
    <col min="7" max="7" width="10.7265625" style="165" customWidth="1"/>
    <col min="8" max="8" width="9.453125" style="165" customWidth="1"/>
    <col min="9" max="11" width="10.7265625" style="165" customWidth="1"/>
    <col min="12" max="13" width="12.7265625" style="165" customWidth="1"/>
    <col min="14" max="14" width="15.81640625" style="165" customWidth="1"/>
    <col min="15" max="15" width="2.7265625" style="165" customWidth="1"/>
    <col min="16" max="16" width="9.1796875" style="165"/>
    <col min="17" max="17" width="10.26953125" style="165" bestFit="1" customWidth="1"/>
    <col min="18" max="16384" width="9.1796875" style="165"/>
  </cols>
  <sheetData>
    <row r="6" spans="2:17" ht="13" thickBot="1" x14ac:dyDescent="0.3"/>
    <row r="7" spans="2:17" ht="9" customHeight="1" x14ac:dyDescent="0.25">
      <c r="B7" s="166"/>
      <c r="C7" s="167"/>
      <c r="D7" s="167"/>
      <c r="E7" s="167"/>
      <c r="F7" s="167"/>
      <c r="G7" s="167"/>
      <c r="H7" s="167"/>
      <c r="I7" s="167"/>
      <c r="J7" s="167"/>
      <c r="K7" s="167"/>
      <c r="L7" s="167"/>
      <c r="M7" s="167"/>
      <c r="N7" s="167"/>
      <c r="O7" s="168"/>
    </row>
    <row r="8" spans="2:17" s="221" customFormat="1" ht="14.5" x14ac:dyDescent="0.35">
      <c r="B8" s="241"/>
      <c r="C8" s="1016" t="s">
        <v>761</v>
      </c>
      <c r="D8" s="1016"/>
      <c r="E8" s="1016"/>
      <c r="F8" s="1016"/>
      <c r="G8" s="1016"/>
      <c r="H8" s="510"/>
      <c r="I8" s="510"/>
      <c r="J8" s="510"/>
      <c r="K8" s="513"/>
      <c r="L8" s="513"/>
      <c r="M8" s="513"/>
      <c r="N8" s="513"/>
      <c r="O8" s="222"/>
    </row>
    <row r="9" spans="2:17" ht="13" thickBot="1" x14ac:dyDescent="0.3">
      <c r="B9" s="169"/>
      <c r="C9" s="171"/>
      <c r="D9" s="171"/>
      <c r="E9" s="171"/>
      <c r="F9" s="171"/>
      <c r="G9" s="171"/>
      <c r="H9" s="171"/>
      <c r="I9" s="171"/>
      <c r="J9" s="171"/>
      <c r="K9" s="171"/>
      <c r="L9" s="171"/>
      <c r="M9" s="171"/>
      <c r="N9" s="171"/>
      <c r="O9" s="170"/>
    </row>
    <row r="10" spans="2:17" ht="18" customHeight="1" thickBot="1" x14ac:dyDescent="0.3">
      <c r="B10" s="169"/>
      <c r="C10" s="126" t="s">
        <v>61</v>
      </c>
      <c r="D10" s="127" t="s">
        <v>62</v>
      </c>
      <c r="E10" s="127" t="s">
        <v>63</v>
      </c>
      <c r="F10" s="127" t="s">
        <v>64</v>
      </c>
      <c r="G10" s="127" t="s">
        <v>65</v>
      </c>
      <c r="H10" s="127" t="s">
        <v>102</v>
      </c>
      <c r="I10" s="127" t="s">
        <v>103</v>
      </c>
      <c r="J10" s="127" t="s">
        <v>104</v>
      </c>
      <c r="K10" s="127" t="s">
        <v>121</v>
      </c>
      <c r="L10" s="127" t="s">
        <v>122</v>
      </c>
      <c r="M10" s="188" t="s">
        <v>209</v>
      </c>
      <c r="N10" s="181" t="s">
        <v>232</v>
      </c>
      <c r="O10" s="170"/>
    </row>
    <row r="11" spans="2:17" ht="30" customHeight="1" x14ac:dyDescent="0.25">
      <c r="B11" s="169"/>
      <c r="C11" s="1041" t="s">
        <v>188</v>
      </c>
      <c r="D11" s="1044" t="s">
        <v>105</v>
      </c>
      <c r="E11" s="1038" t="s">
        <v>186</v>
      </c>
      <c r="F11" s="1038" t="s">
        <v>193</v>
      </c>
      <c r="G11" s="1038" t="s">
        <v>185</v>
      </c>
      <c r="H11" s="1038" t="s">
        <v>184</v>
      </c>
      <c r="I11" s="1038" t="s">
        <v>234</v>
      </c>
      <c r="J11" s="1038" t="s">
        <v>190</v>
      </c>
      <c r="K11" s="1038" t="s">
        <v>233</v>
      </c>
      <c r="L11" s="1038" t="s">
        <v>189</v>
      </c>
      <c r="M11" s="1035" t="s">
        <v>187</v>
      </c>
      <c r="N11" s="1035" t="s">
        <v>227</v>
      </c>
      <c r="O11" s="170"/>
    </row>
    <row r="12" spans="2:17" ht="30" customHeight="1" x14ac:dyDescent="0.25">
      <c r="B12" s="169"/>
      <c r="C12" s="1042"/>
      <c r="D12" s="1045"/>
      <c r="E12" s="1039"/>
      <c r="F12" s="1039"/>
      <c r="G12" s="1039"/>
      <c r="H12" s="1039"/>
      <c r="I12" s="1039"/>
      <c r="J12" s="1039"/>
      <c r="K12" s="1039"/>
      <c r="L12" s="1039"/>
      <c r="M12" s="1036"/>
      <c r="N12" s="1036"/>
      <c r="O12" s="170"/>
    </row>
    <row r="13" spans="2:17" ht="30" customHeight="1" thickBot="1" x14ac:dyDescent="0.3">
      <c r="B13" s="169"/>
      <c r="C13" s="1043"/>
      <c r="D13" s="1046"/>
      <c r="E13" s="1040"/>
      <c r="F13" s="1040"/>
      <c r="G13" s="1040"/>
      <c r="H13" s="1040"/>
      <c r="I13" s="1040"/>
      <c r="J13" s="1040"/>
      <c r="K13" s="1040"/>
      <c r="L13" s="1040"/>
      <c r="M13" s="1037"/>
      <c r="N13" s="1037"/>
      <c r="O13" s="170"/>
    </row>
    <row r="14" spans="2:17" ht="24" customHeight="1" x14ac:dyDescent="0.3">
      <c r="B14" s="169"/>
      <c r="C14" s="210"/>
      <c r="D14" s="206"/>
      <c r="E14" s="172"/>
      <c r="F14" s="172"/>
      <c r="G14" s="173">
        <v>0</v>
      </c>
      <c r="H14" s="173">
        <v>0</v>
      </c>
      <c r="I14" s="189">
        <f t="shared" ref="I14:I26" si="0">G14+H14</f>
        <v>0</v>
      </c>
      <c r="J14" s="173">
        <v>0</v>
      </c>
      <c r="K14" s="189">
        <f t="shared" ref="K14:K20" si="1">I14+J14</f>
        <v>0</v>
      </c>
      <c r="L14" s="189">
        <f>D14*G14*12</f>
        <v>0</v>
      </c>
      <c r="M14" s="189">
        <f>D14*J14*12</f>
        <v>0</v>
      </c>
      <c r="N14" s="189">
        <f t="shared" ref="N14:N26" si="2">L14+M14</f>
        <v>0</v>
      </c>
      <c r="O14" s="170"/>
    </row>
    <row r="15" spans="2:17" ht="24" customHeight="1" x14ac:dyDescent="0.3">
      <c r="B15" s="169"/>
      <c r="C15" s="210"/>
      <c r="D15" s="206"/>
      <c r="E15" s="172"/>
      <c r="F15" s="172"/>
      <c r="G15" s="173">
        <v>0</v>
      </c>
      <c r="H15" s="173">
        <v>0</v>
      </c>
      <c r="I15" s="190">
        <f t="shared" si="0"/>
        <v>0</v>
      </c>
      <c r="J15" s="175">
        <v>0</v>
      </c>
      <c r="K15" s="190">
        <f t="shared" si="1"/>
        <v>0</v>
      </c>
      <c r="L15" s="190">
        <f t="shared" ref="L15:L26" si="3">D15*G15*12</f>
        <v>0</v>
      </c>
      <c r="M15" s="190">
        <f t="shared" ref="M15:M25" si="4">D15*J15*12</f>
        <v>0</v>
      </c>
      <c r="N15" s="190">
        <f t="shared" si="2"/>
        <v>0</v>
      </c>
      <c r="O15" s="170"/>
      <c r="Q15" s="187"/>
    </row>
    <row r="16" spans="2:17" ht="24" customHeight="1" x14ac:dyDescent="0.3">
      <c r="B16" s="169"/>
      <c r="C16" s="210"/>
      <c r="D16" s="206"/>
      <c r="E16" s="172"/>
      <c r="F16" s="172"/>
      <c r="G16" s="173">
        <v>0</v>
      </c>
      <c r="H16" s="173">
        <v>0</v>
      </c>
      <c r="I16" s="190">
        <f t="shared" si="0"/>
        <v>0</v>
      </c>
      <c r="J16" s="175">
        <v>0</v>
      </c>
      <c r="K16" s="190">
        <f t="shared" si="1"/>
        <v>0</v>
      </c>
      <c r="L16" s="190">
        <f t="shared" si="3"/>
        <v>0</v>
      </c>
      <c r="M16" s="190">
        <f t="shared" si="4"/>
        <v>0</v>
      </c>
      <c r="N16" s="190">
        <f t="shared" si="2"/>
        <v>0</v>
      </c>
      <c r="O16" s="170"/>
    </row>
    <row r="17" spans="2:17" ht="24" customHeight="1" x14ac:dyDescent="0.3">
      <c r="B17" s="169"/>
      <c r="C17" s="210"/>
      <c r="D17" s="206"/>
      <c r="E17" s="172"/>
      <c r="F17" s="172"/>
      <c r="G17" s="173">
        <v>0</v>
      </c>
      <c r="H17" s="173">
        <v>0</v>
      </c>
      <c r="I17" s="190">
        <f>G17+H17</f>
        <v>0</v>
      </c>
      <c r="J17" s="175">
        <v>0</v>
      </c>
      <c r="K17" s="190">
        <f t="shared" si="1"/>
        <v>0</v>
      </c>
      <c r="L17" s="190">
        <f>D17*G17*12</f>
        <v>0</v>
      </c>
      <c r="M17" s="190">
        <f>D17*J17*12</f>
        <v>0</v>
      </c>
      <c r="N17" s="190">
        <f>L17+M17</f>
        <v>0</v>
      </c>
      <c r="O17" s="170"/>
    </row>
    <row r="18" spans="2:17" ht="24" customHeight="1" x14ac:dyDescent="0.3">
      <c r="B18" s="169"/>
      <c r="C18" s="210"/>
      <c r="D18" s="206"/>
      <c r="E18" s="172"/>
      <c r="F18" s="172"/>
      <c r="G18" s="173">
        <v>0</v>
      </c>
      <c r="H18" s="173">
        <v>0</v>
      </c>
      <c r="I18" s="190">
        <f>G18+H18</f>
        <v>0</v>
      </c>
      <c r="J18" s="175">
        <v>0</v>
      </c>
      <c r="K18" s="190">
        <f t="shared" si="1"/>
        <v>0</v>
      </c>
      <c r="L18" s="190">
        <f>D18*G18*12</f>
        <v>0</v>
      </c>
      <c r="M18" s="190">
        <f>D18*J18*12</f>
        <v>0</v>
      </c>
      <c r="N18" s="190">
        <f>L18+M18</f>
        <v>0</v>
      </c>
      <c r="O18" s="170"/>
    </row>
    <row r="19" spans="2:17" ht="24" customHeight="1" x14ac:dyDescent="0.3">
      <c r="B19" s="169"/>
      <c r="C19" s="210"/>
      <c r="D19" s="206"/>
      <c r="E19" s="172"/>
      <c r="F19" s="172"/>
      <c r="G19" s="173">
        <v>0</v>
      </c>
      <c r="H19" s="173">
        <v>0</v>
      </c>
      <c r="I19" s="190">
        <f>G19+H19</f>
        <v>0</v>
      </c>
      <c r="J19" s="175">
        <v>0</v>
      </c>
      <c r="K19" s="190">
        <f t="shared" si="1"/>
        <v>0</v>
      </c>
      <c r="L19" s="190">
        <f>D19*G19*12</f>
        <v>0</v>
      </c>
      <c r="M19" s="190">
        <f>D19*J19*12</f>
        <v>0</v>
      </c>
      <c r="N19" s="190">
        <f>L19+M19</f>
        <v>0</v>
      </c>
      <c r="O19" s="170"/>
    </row>
    <row r="20" spans="2:17" ht="24" customHeight="1" x14ac:dyDescent="0.3">
      <c r="B20" s="169"/>
      <c r="C20" s="210"/>
      <c r="D20" s="206"/>
      <c r="E20" s="172"/>
      <c r="F20" s="172"/>
      <c r="G20" s="173">
        <v>0</v>
      </c>
      <c r="H20" s="173">
        <v>0</v>
      </c>
      <c r="I20" s="190">
        <f>G20+H20</f>
        <v>0</v>
      </c>
      <c r="J20" s="175">
        <v>0</v>
      </c>
      <c r="K20" s="190">
        <f t="shared" si="1"/>
        <v>0</v>
      </c>
      <c r="L20" s="190">
        <f>D20*G20*12</f>
        <v>0</v>
      </c>
      <c r="M20" s="190">
        <f>D20*J20*12</f>
        <v>0</v>
      </c>
      <c r="N20" s="190">
        <f>L20+M20</f>
        <v>0</v>
      </c>
      <c r="O20" s="170"/>
    </row>
    <row r="21" spans="2:17" ht="24" customHeight="1" x14ac:dyDescent="0.3">
      <c r="B21" s="169"/>
      <c r="C21" s="210"/>
      <c r="D21" s="207"/>
      <c r="E21" s="174"/>
      <c r="F21" s="174"/>
      <c r="G21" s="175">
        <v>0</v>
      </c>
      <c r="H21" s="175">
        <v>0</v>
      </c>
      <c r="I21" s="190">
        <f t="shared" si="0"/>
        <v>0</v>
      </c>
      <c r="J21" s="175">
        <v>0</v>
      </c>
      <c r="K21" s="190">
        <f t="shared" ref="K21:K26" si="5">I21+J21</f>
        <v>0</v>
      </c>
      <c r="L21" s="190">
        <f t="shared" si="3"/>
        <v>0</v>
      </c>
      <c r="M21" s="190">
        <f t="shared" si="4"/>
        <v>0</v>
      </c>
      <c r="N21" s="190">
        <f t="shared" si="2"/>
        <v>0</v>
      </c>
      <c r="O21" s="170"/>
    </row>
    <row r="22" spans="2:17" ht="24" customHeight="1" x14ac:dyDescent="0.3">
      <c r="B22" s="169"/>
      <c r="C22" s="210"/>
      <c r="D22" s="207"/>
      <c r="E22" s="174"/>
      <c r="F22" s="174"/>
      <c r="G22" s="175">
        <v>0</v>
      </c>
      <c r="H22" s="175">
        <v>0</v>
      </c>
      <c r="I22" s="190">
        <f t="shared" si="0"/>
        <v>0</v>
      </c>
      <c r="J22" s="175">
        <v>0</v>
      </c>
      <c r="K22" s="190">
        <f>I22+J22</f>
        <v>0</v>
      </c>
      <c r="L22" s="190">
        <f t="shared" si="3"/>
        <v>0</v>
      </c>
      <c r="M22" s="190">
        <f t="shared" si="4"/>
        <v>0</v>
      </c>
      <c r="N22" s="190">
        <f t="shared" si="2"/>
        <v>0</v>
      </c>
      <c r="O22" s="170"/>
    </row>
    <row r="23" spans="2:17" ht="24" customHeight="1" x14ac:dyDescent="0.3">
      <c r="B23" s="169"/>
      <c r="C23" s="210"/>
      <c r="D23" s="207"/>
      <c r="E23" s="174"/>
      <c r="F23" s="174"/>
      <c r="G23" s="175">
        <v>0</v>
      </c>
      <c r="H23" s="175">
        <v>0</v>
      </c>
      <c r="I23" s="190">
        <f t="shared" si="0"/>
        <v>0</v>
      </c>
      <c r="J23" s="175">
        <v>0</v>
      </c>
      <c r="K23" s="190">
        <f>I23+J23</f>
        <v>0</v>
      </c>
      <c r="L23" s="190">
        <f t="shared" si="3"/>
        <v>0</v>
      </c>
      <c r="M23" s="190">
        <f t="shared" si="4"/>
        <v>0</v>
      </c>
      <c r="N23" s="190">
        <f t="shared" si="2"/>
        <v>0</v>
      </c>
      <c r="O23" s="170"/>
    </row>
    <row r="24" spans="2:17" ht="24" customHeight="1" x14ac:dyDescent="0.3">
      <c r="B24" s="169"/>
      <c r="C24" s="210"/>
      <c r="D24" s="213"/>
      <c r="E24" s="174"/>
      <c r="F24" s="174"/>
      <c r="G24" s="175">
        <v>0</v>
      </c>
      <c r="H24" s="175">
        <v>0</v>
      </c>
      <c r="I24" s="190">
        <f t="shared" si="0"/>
        <v>0</v>
      </c>
      <c r="J24" s="175">
        <v>0</v>
      </c>
      <c r="K24" s="190">
        <f>I24+J24</f>
        <v>0</v>
      </c>
      <c r="L24" s="190">
        <f t="shared" si="3"/>
        <v>0</v>
      </c>
      <c r="M24" s="190">
        <f t="shared" si="4"/>
        <v>0</v>
      </c>
      <c r="N24" s="190">
        <f t="shared" si="2"/>
        <v>0</v>
      </c>
      <c r="O24" s="170"/>
    </row>
    <row r="25" spans="2:17" ht="24" customHeight="1" x14ac:dyDescent="0.3">
      <c r="B25" s="169"/>
      <c r="C25" s="211" t="s">
        <v>289</v>
      </c>
      <c r="D25" s="208"/>
      <c r="E25" s="176"/>
      <c r="F25" s="176"/>
      <c r="G25" s="368">
        <v>0</v>
      </c>
      <c r="H25" s="368">
        <v>0</v>
      </c>
      <c r="I25" s="369">
        <f t="shared" si="0"/>
        <v>0</v>
      </c>
      <c r="J25" s="368">
        <v>0</v>
      </c>
      <c r="K25" s="369">
        <f t="shared" si="5"/>
        <v>0</v>
      </c>
      <c r="L25" s="369">
        <f t="shared" si="3"/>
        <v>0</v>
      </c>
      <c r="M25" s="369">
        <f t="shared" si="4"/>
        <v>0</v>
      </c>
      <c r="N25" s="369">
        <f t="shared" si="2"/>
        <v>0</v>
      </c>
      <c r="O25" s="170"/>
    </row>
    <row r="26" spans="2:17" ht="24" customHeight="1" thickBot="1" x14ac:dyDescent="0.35">
      <c r="B26" s="169"/>
      <c r="C26" s="212" t="s">
        <v>3</v>
      </c>
      <c r="D26" s="209"/>
      <c r="E26" s="176"/>
      <c r="F26" s="176"/>
      <c r="G26" s="177">
        <v>0</v>
      </c>
      <c r="H26" s="177">
        <v>0</v>
      </c>
      <c r="I26" s="191">
        <f t="shared" si="0"/>
        <v>0</v>
      </c>
      <c r="J26" s="177">
        <v>0</v>
      </c>
      <c r="K26" s="191">
        <f t="shared" si="5"/>
        <v>0</v>
      </c>
      <c r="L26" s="191">
        <f t="shared" si="3"/>
        <v>0</v>
      </c>
      <c r="M26" s="191">
        <f>D26*J26*12</f>
        <v>0</v>
      </c>
      <c r="N26" s="218">
        <f t="shared" si="2"/>
        <v>0</v>
      </c>
      <c r="O26" s="170"/>
    </row>
    <row r="27" spans="2:17" ht="15" customHeight="1" thickTop="1" thickBot="1" x14ac:dyDescent="0.35">
      <c r="B27" s="169"/>
      <c r="C27" s="128" t="s">
        <v>81</v>
      </c>
      <c r="D27" s="194">
        <f>SUM(D14:D26)</f>
        <v>0</v>
      </c>
      <c r="E27" s="238"/>
      <c r="F27" s="239"/>
      <c r="G27" s="239"/>
      <c r="H27" s="239"/>
      <c r="I27" s="239"/>
      <c r="J27" s="239"/>
      <c r="K27" s="240"/>
      <c r="L27" s="192">
        <f>SUM(L14:L26)</f>
        <v>0</v>
      </c>
      <c r="M27" s="195">
        <f>SUM(M14:M26)</f>
        <v>0</v>
      </c>
      <c r="N27" s="193">
        <f>SUM(N14:N26)</f>
        <v>0</v>
      </c>
      <c r="O27" s="170"/>
    </row>
    <row r="28" spans="2:17" ht="18" customHeight="1" x14ac:dyDescent="0.25">
      <c r="B28" s="169"/>
      <c r="C28" s="242"/>
      <c r="D28" s="551" t="str">
        <f>IF(D27&lt;&gt;('Form 2a'!K26),"Total Units/Beds Does Not Match Form 1C","")</f>
        <v/>
      </c>
      <c r="E28" s="171"/>
      <c r="F28" s="171"/>
      <c r="G28" s="171"/>
      <c r="H28" s="171"/>
      <c r="I28" s="171"/>
      <c r="J28" s="171"/>
      <c r="K28" s="171"/>
      <c r="L28" s="171"/>
      <c r="M28" s="434" t="str">
        <f>IF(M27&lt;&gt;'Form 5B'!F36,"ERROR - Does not match Form 8B","")</f>
        <v/>
      </c>
      <c r="N28" s="171"/>
      <c r="O28" s="170"/>
    </row>
    <row r="29" spans="2:17" ht="13.5" thickBot="1" x14ac:dyDescent="0.3">
      <c r="B29" s="178"/>
      <c r="C29" s="179"/>
      <c r="D29" s="179"/>
      <c r="E29" s="179"/>
      <c r="F29" s="179"/>
      <c r="G29" s="179"/>
      <c r="H29" s="179"/>
      <c r="I29" s="179"/>
      <c r="J29" s="179"/>
      <c r="K29" s="179"/>
      <c r="L29" s="433"/>
      <c r="M29" s="179"/>
      <c r="N29" s="179"/>
      <c r="O29" s="180"/>
    </row>
    <row r="30" spans="2:17" ht="18" customHeight="1" x14ac:dyDescent="0.25">
      <c r="B30" s="171"/>
      <c r="C30" s="171"/>
      <c r="D30" s="171"/>
      <c r="E30" s="171"/>
      <c r="F30" s="171"/>
      <c r="G30" s="171"/>
      <c r="H30" s="171"/>
      <c r="I30" s="171"/>
      <c r="J30" s="171"/>
      <c r="K30" s="171"/>
      <c r="L30" s="171"/>
      <c r="M30" s="171"/>
      <c r="N30" s="171"/>
    </row>
    <row r="31" spans="2:17" ht="18" customHeight="1" x14ac:dyDescent="0.25">
      <c r="C31" s="993" t="s">
        <v>785</v>
      </c>
      <c r="D31" s="995"/>
      <c r="E31" s="995"/>
      <c r="F31" s="995"/>
      <c r="G31" s="995"/>
      <c r="H31" s="995"/>
      <c r="I31" s="995"/>
      <c r="J31" s="995"/>
      <c r="K31" s="995"/>
      <c r="L31" s="995"/>
      <c r="M31" s="996"/>
      <c r="N31" s="995"/>
      <c r="O31" s="993"/>
      <c r="P31" s="993"/>
      <c r="Q31" s="993"/>
    </row>
    <row r="32" spans="2:17" ht="18" customHeight="1" x14ac:dyDescent="0.25">
      <c r="C32" s="995" t="s">
        <v>786</v>
      </c>
      <c r="D32" s="995"/>
      <c r="E32" s="995"/>
      <c r="F32" s="995"/>
      <c r="G32" s="995"/>
      <c r="H32" s="995"/>
      <c r="I32" s="995"/>
      <c r="J32" s="995"/>
      <c r="K32" s="995"/>
      <c r="L32" s="995"/>
      <c r="M32" s="997"/>
      <c r="N32" s="995"/>
      <c r="O32" s="993"/>
      <c r="P32" s="993"/>
      <c r="Q32" s="993"/>
    </row>
    <row r="33" spans="3:14" ht="18" customHeight="1" x14ac:dyDescent="0.25">
      <c r="C33" s="171"/>
      <c r="D33" s="171"/>
      <c r="E33" s="171"/>
      <c r="F33" s="171"/>
      <c r="G33" s="171"/>
      <c r="H33" s="171"/>
      <c r="I33" s="171"/>
      <c r="J33" s="171"/>
      <c r="K33" s="171"/>
      <c r="L33" s="171"/>
      <c r="M33" s="171"/>
      <c r="N33" s="171"/>
    </row>
  </sheetData>
  <sheetProtection insertRows="0" selectLockedCells="1"/>
  <customSheetViews>
    <customSheetView guid="{1B6CD137-2613-4D41-AC2A-F2F894E3C087}" showPageBreaks="1" printArea="1" showRuler="0">
      <selection activeCell="N12" sqref="N12"/>
      <pageMargins left="0.75" right="0.75" top="1" bottom="1" header="0.5" footer="0.5"/>
      <pageSetup orientation="landscape" r:id="rId1"/>
      <headerFooter alignWithMargins="0">
        <oddHeader>&amp;C&amp;"Arial,Bold"&amp;12Form 10
Proposed Rent Levels</oddHeader>
        <oddFooter>&amp;LForm 10 - Proposed Rent Levels</oddFooter>
      </headerFooter>
    </customSheetView>
  </customSheetViews>
  <mergeCells count="13">
    <mergeCell ref="C8:G8"/>
    <mergeCell ref="E11:E13"/>
    <mergeCell ref="H11:H13"/>
    <mergeCell ref="J11:J13"/>
    <mergeCell ref="C11:C13"/>
    <mergeCell ref="D11:D13"/>
    <mergeCell ref="G11:G13"/>
    <mergeCell ref="I11:I13"/>
    <mergeCell ref="N11:N13"/>
    <mergeCell ref="M11:M13"/>
    <mergeCell ref="L11:L13"/>
    <mergeCell ref="K11:K13"/>
    <mergeCell ref="F11:F13"/>
  </mergeCells>
  <phoneticPr fontId="0" type="noConversion"/>
  <dataValidations count="1">
    <dataValidation type="list" allowBlank="1" showInputMessage="1" showErrorMessage="1" sqref="C14:C24" xr:uid="{00000000-0002-0000-0600-000000000000}">
      <formula1>UnitAMI</formula1>
    </dataValidation>
  </dataValidations>
  <pageMargins left="0.75" right="0.75" top="1" bottom="1" header="0.5" footer="0.5"/>
  <pageSetup scale="83" orientation="landscape" r:id="rId2"/>
  <headerFooter alignWithMargins="0">
    <oddHeader>&amp;C&amp;"Arial,Bold"&amp;12Form 8A
Proposed Rents</oddHeader>
    <oddFooter>&amp;LForm 8A Proposed Rents</oddFooter>
  </headerFooter>
  <drawing r:id="rId3"/>
  <extLst>
    <ext xmlns:x14="http://schemas.microsoft.com/office/spreadsheetml/2009/9/main" uri="{78C0D931-6437-407d-A8EE-F0AAD7539E65}">
      <x14:conditionalFormattings>
        <x14:conditionalFormatting xmlns:xm="http://schemas.microsoft.com/office/excel/2006/main">
          <x14:cfRule type="cellIs" priority="1" operator="notEqual" id="{F0A628C4-7E32-47EA-9BE9-E0320F2749C8}">
            <xm:f>'Form 5B'!$F$36</xm:f>
            <x14:dxf>
              <font>
                <b/>
                <i val="0"/>
                <strike val="0"/>
                <color rgb="FFFF0000"/>
              </font>
              <fill>
                <patternFill>
                  <bgColor rgb="FFFFFF00"/>
                </patternFill>
              </fill>
            </x14:dxf>
          </x14:cfRule>
          <xm:sqref>M27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pageSetUpPr fitToPage="1"/>
  </sheetPr>
  <dimension ref="A5:I40"/>
  <sheetViews>
    <sheetView topLeftCell="A7" zoomScaleNormal="100" workbookViewId="0">
      <selection activeCell="K25" sqref="K25"/>
    </sheetView>
  </sheetViews>
  <sheetFormatPr defaultColWidth="9.1796875" defaultRowHeight="15" customHeight="1" x14ac:dyDescent="0.25"/>
  <cols>
    <col min="1" max="1" width="1.7265625" style="261" customWidth="1"/>
    <col min="2" max="2" width="3.54296875" style="261" customWidth="1"/>
    <col min="3" max="3" width="44" style="261" customWidth="1"/>
    <col min="4" max="5" width="20.7265625" style="261" customWidth="1"/>
    <col min="6" max="6" width="9" style="261" bestFit="1" customWidth="1"/>
    <col min="7" max="7" width="13.26953125" style="261" customWidth="1"/>
    <col min="8" max="8" width="3.7265625" style="261" customWidth="1"/>
    <col min="9" max="9" width="3.81640625" style="261" customWidth="1"/>
    <col min="10" max="16384" width="9.1796875" style="270"/>
  </cols>
  <sheetData>
    <row r="5" spans="1:8" ht="12.5" x14ac:dyDescent="0.25"/>
    <row r="6" spans="1:8" ht="14.5" thickBot="1" x14ac:dyDescent="0.35">
      <c r="A6" s="155"/>
      <c r="B6" s="156"/>
      <c r="C6" s="157"/>
      <c r="D6" s="156"/>
      <c r="E6" s="156"/>
      <c r="F6" s="156"/>
      <c r="G6" s="156"/>
      <c r="H6" s="156"/>
    </row>
    <row r="7" spans="1:8" ht="12" customHeight="1" x14ac:dyDescent="0.25">
      <c r="A7" s="262"/>
      <c r="B7" s="263"/>
      <c r="C7" s="137"/>
      <c r="D7" s="264"/>
      <c r="E7" s="264"/>
      <c r="F7" s="264"/>
      <c r="G7" s="264"/>
      <c r="H7" s="265"/>
    </row>
    <row r="8" spans="1:8" ht="14.5" x14ac:dyDescent="0.35">
      <c r="A8" s="262"/>
      <c r="B8" s="266"/>
      <c r="C8" s="1016" t="s">
        <v>761</v>
      </c>
      <c r="D8" s="1016"/>
      <c r="E8" s="1016"/>
      <c r="F8" s="1016"/>
      <c r="G8" s="1016"/>
      <c r="H8" s="436"/>
    </row>
    <row r="9" spans="1:8" ht="12" customHeight="1" x14ac:dyDescent="0.25">
      <c r="A9" s="262"/>
      <c r="B9" s="266"/>
      <c r="C9" s="219"/>
      <c r="D9" s="268"/>
      <c r="E9" s="268"/>
      <c r="F9" s="268"/>
      <c r="G9" s="268"/>
      <c r="H9" s="267"/>
    </row>
    <row r="10" spans="1:8" ht="12" customHeight="1" thickBot="1" x14ac:dyDescent="0.3">
      <c r="A10" s="152"/>
      <c r="B10" s="158"/>
      <c r="C10" s="144" t="s">
        <v>564</v>
      </c>
      <c r="D10" s="159"/>
      <c r="E10" s="159"/>
      <c r="F10" s="159"/>
      <c r="G10" s="159"/>
      <c r="H10" s="160"/>
    </row>
    <row r="11" spans="1:8" ht="15" customHeight="1" x14ac:dyDescent="0.25">
      <c r="A11" s="152"/>
      <c r="B11" s="158"/>
      <c r="C11" s="1047" t="s">
        <v>21</v>
      </c>
      <c r="D11" s="1041" t="s">
        <v>109</v>
      </c>
      <c r="E11" s="1041" t="s">
        <v>110</v>
      </c>
      <c r="F11" s="1041" t="s">
        <v>111</v>
      </c>
      <c r="G11" s="1041" t="s">
        <v>191</v>
      </c>
      <c r="H11" s="160"/>
    </row>
    <row r="12" spans="1:8" ht="15" customHeight="1" thickBot="1" x14ac:dyDescent="0.3">
      <c r="A12" s="152"/>
      <c r="B12" s="158"/>
      <c r="C12" s="1048"/>
      <c r="D12" s="1043"/>
      <c r="E12" s="1043"/>
      <c r="F12" s="1043"/>
      <c r="G12" s="1043"/>
      <c r="H12" s="160"/>
    </row>
    <row r="13" spans="1:8" ht="15" hidden="1" customHeight="1" x14ac:dyDescent="0.25">
      <c r="A13" s="152"/>
      <c r="B13" s="158"/>
      <c r="C13" s="202" t="s">
        <v>562</v>
      </c>
      <c r="D13" s="175">
        <v>0</v>
      </c>
      <c r="E13" s="175">
        <v>0</v>
      </c>
      <c r="F13" s="379">
        <f t="shared" ref="F13:F18" si="0">SUM(D13:E13)</f>
        <v>0</v>
      </c>
      <c r="G13" s="201"/>
      <c r="H13" s="160"/>
    </row>
    <row r="14" spans="1:8" ht="15" hidden="1" customHeight="1" x14ac:dyDescent="0.25">
      <c r="A14" s="152"/>
      <c r="B14" s="158"/>
      <c r="C14" s="200" t="s">
        <v>113</v>
      </c>
      <c r="D14" s="175">
        <v>0</v>
      </c>
      <c r="E14" s="175">
        <v>0</v>
      </c>
      <c r="F14" s="379">
        <f t="shared" si="0"/>
        <v>0</v>
      </c>
      <c r="G14" s="201"/>
      <c r="H14" s="160"/>
    </row>
    <row r="15" spans="1:8" ht="15" customHeight="1" x14ac:dyDescent="0.25">
      <c r="A15" s="152"/>
      <c r="B15" s="158"/>
      <c r="C15" s="202" t="s">
        <v>228</v>
      </c>
      <c r="D15" s="175">
        <v>0</v>
      </c>
      <c r="E15" s="175">
        <v>0</v>
      </c>
      <c r="F15" s="379">
        <f t="shared" si="0"/>
        <v>0</v>
      </c>
      <c r="G15" s="201"/>
      <c r="H15" s="160"/>
    </row>
    <row r="16" spans="1:8" ht="15" customHeight="1" x14ac:dyDescent="0.25">
      <c r="A16" s="152"/>
      <c r="B16" s="158"/>
      <c r="C16" s="202" t="s">
        <v>228</v>
      </c>
      <c r="D16" s="175">
        <v>0</v>
      </c>
      <c r="E16" s="175">
        <v>0</v>
      </c>
      <c r="F16" s="379">
        <f t="shared" si="0"/>
        <v>0</v>
      </c>
      <c r="G16" s="201"/>
      <c r="H16" s="160"/>
    </row>
    <row r="17" spans="1:8" ht="15" customHeight="1" x14ac:dyDescent="0.25">
      <c r="A17" s="152"/>
      <c r="B17" s="158"/>
      <c r="C17" s="202" t="s">
        <v>228</v>
      </c>
      <c r="D17" s="175">
        <v>0</v>
      </c>
      <c r="E17" s="175">
        <v>0</v>
      </c>
      <c r="F17" s="379">
        <f t="shared" si="0"/>
        <v>0</v>
      </c>
      <c r="G17" s="201"/>
      <c r="H17" s="160"/>
    </row>
    <row r="18" spans="1:8" ht="15" customHeight="1" thickBot="1" x14ac:dyDescent="0.3">
      <c r="A18" s="152"/>
      <c r="B18" s="158"/>
      <c r="C18" s="203" t="s">
        <v>228</v>
      </c>
      <c r="D18" s="175">
        <v>0</v>
      </c>
      <c r="E18" s="175">
        <v>0</v>
      </c>
      <c r="F18" s="379">
        <f t="shared" si="0"/>
        <v>0</v>
      </c>
      <c r="G18" s="491"/>
      <c r="H18" s="160"/>
    </row>
    <row r="19" spans="1:8" ht="15" customHeight="1" thickTop="1" thickBot="1" x14ac:dyDescent="0.35">
      <c r="A19" s="152"/>
      <c r="B19" s="158"/>
      <c r="C19" s="493" t="s">
        <v>22</v>
      </c>
      <c r="D19" s="386">
        <f>SUM(D13:D18)</f>
        <v>0</v>
      </c>
      <c r="E19" s="386">
        <f>SUM(E13:E18)</f>
        <v>0</v>
      </c>
      <c r="F19" s="380">
        <f>SUM(F13:F18)</f>
        <v>0</v>
      </c>
      <c r="G19" s="492"/>
      <c r="H19" s="160"/>
    </row>
    <row r="20" spans="1:8" ht="15" customHeight="1" x14ac:dyDescent="0.25">
      <c r="A20" s="152"/>
      <c r="B20" s="158"/>
      <c r="C20" s="269"/>
      <c r="D20" s="161"/>
      <c r="E20" s="159"/>
      <c r="F20" s="171"/>
      <c r="G20" s="159"/>
      <c r="H20" s="160"/>
    </row>
    <row r="21" spans="1:8" ht="15" customHeight="1" thickBot="1" x14ac:dyDescent="0.3">
      <c r="A21" s="152"/>
      <c r="B21" s="158"/>
      <c r="C21" s="144" t="s">
        <v>565</v>
      </c>
      <c r="D21" s="161"/>
      <c r="E21" s="159"/>
      <c r="F21" s="171"/>
      <c r="G21" s="159"/>
      <c r="H21" s="160"/>
    </row>
    <row r="22" spans="1:8" ht="15" customHeight="1" x14ac:dyDescent="0.25">
      <c r="A22" s="152"/>
      <c r="B22" s="158"/>
      <c r="C22" s="1047" t="s">
        <v>21</v>
      </c>
      <c r="D22" s="1041" t="s">
        <v>109</v>
      </c>
      <c r="E22" s="1041" t="s">
        <v>110</v>
      </c>
      <c r="F22" s="1049" t="s">
        <v>111</v>
      </c>
      <c r="G22" s="1041" t="s">
        <v>191</v>
      </c>
      <c r="H22" s="160"/>
    </row>
    <row r="23" spans="1:8" ht="15" customHeight="1" thickBot="1" x14ac:dyDescent="0.3">
      <c r="A23" s="152"/>
      <c r="B23" s="158"/>
      <c r="C23" s="1048"/>
      <c r="D23" s="1043"/>
      <c r="E23" s="1043"/>
      <c r="F23" s="1050"/>
      <c r="G23" s="1043"/>
      <c r="H23" s="160"/>
    </row>
    <row r="24" spans="1:8" ht="15" customHeight="1" x14ac:dyDescent="0.25">
      <c r="A24" s="152"/>
      <c r="B24" s="158"/>
      <c r="C24" s="197"/>
      <c r="D24" s="198">
        <v>0</v>
      </c>
      <c r="E24" s="198">
        <v>0</v>
      </c>
      <c r="F24" s="381">
        <f>SUM(D24:E24)</f>
        <v>0</v>
      </c>
      <c r="G24" s="199"/>
      <c r="H24" s="160"/>
    </row>
    <row r="25" spans="1:8" ht="15" customHeight="1" x14ac:dyDescent="0.25">
      <c r="A25" s="152"/>
      <c r="B25" s="158"/>
      <c r="C25" s="200"/>
      <c r="D25" s="175">
        <v>0</v>
      </c>
      <c r="E25" s="175">
        <v>0</v>
      </c>
      <c r="F25" s="379">
        <f>SUM(D25:E25)</f>
        <v>0</v>
      </c>
      <c r="G25" s="201"/>
      <c r="H25" s="160"/>
    </row>
    <row r="26" spans="1:8" ht="15" customHeight="1" thickBot="1" x14ac:dyDescent="0.3">
      <c r="A26" s="152"/>
      <c r="B26" s="158"/>
      <c r="C26" s="200"/>
      <c r="D26" s="175">
        <v>0</v>
      </c>
      <c r="E26" s="175">
        <v>0</v>
      </c>
      <c r="F26" s="379">
        <f>SUM(D26:E26)</f>
        <v>0</v>
      </c>
      <c r="G26" s="201"/>
      <c r="H26" s="160"/>
    </row>
    <row r="27" spans="1:8" ht="15" customHeight="1" thickTop="1" thickBot="1" x14ac:dyDescent="0.35">
      <c r="A27" s="152"/>
      <c r="B27" s="158"/>
      <c r="C27" s="493" t="s">
        <v>112</v>
      </c>
      <c r="D27" s="386">
        <f>SUM(D24:D26)</f>
        <v>0</v>
      </c>
      <c r="E27" s="386">
        <f>SUM(E24:E26)</f>
        <v>0</v>
      </c>
      <c r="F27" s="380">
        <f>SUM(F24:F26)</f>
        <v>0</v>
      </c>
      <c r="G27" s="492"/>
      <c r="H27" s="160"/>
    </row>
    <row r="28" spans="1:8" ht="15" customHeight="1" x14ac:dyDescent="0.25">
      <c r="A28" s="152"/>
      <c r="B28" s="158"/>
      <c r="F28" s="377"/>
      <c r="H28" s="160"/>
    </row>
    <row r="29" spans="1:8" ht="15" customHeight="1" thickBot="1" x14ac:dyDescent="0.3">
      <c r="A29" s="152"/>
      <c r="B29" s="158"/>
      <c r="C29" s="144" t="s">
        <v>566</v>
      </c>
      <c r="D29" s="270"/>
      <c r="E29" s="270"/>
      <c r="F29" s="270"/>
      <c r="G29" s="270"/>
      <c r="H29" s="160"/>
    </row>
    <row r="30" spans="1:8" ht="15" customHeight="1" x14ac:dyDescent="0.25">
      <c r="A30" s="152"/>
      <c r="B30" s="158"/>
      <c r="C30" s="1047" t="s">
        <v>21</v>
      </c>
      <c r="D30" s="1041" t="s">
        <v>109</v>
      </c>
      <c r="E30" s="1041" t="s">
        <v>110</v>
      </c>
      <c r="F30" s="1049" t="s">
        <v>111</v>
      </c>
      <c r="G30" s="1041" t="s">
        <v>191</v>
      </c>
      <c r="H30" s="160"/>
    </row>
    <row r="31" spans="1:8" ht="15" customHeight="1" thickBot="1" x14ac:dyDescent="0.3">
      <c r="A31" s="152"/>
      <c r="B31" s="158"/>
      <c r="C31" s="1048"/>
      <c r="D31" s="1043"/>
      <c r="E31" s="1043"/>
      <c r="F31" s="1050"/>
      <c r="G31" s="1043"/>
      <c r="H31" s="160"/>
    </row>
    <row r="32" spans="1:8" ht="15" customHeight="1" x14ac:dyDescent="0.25">
      <c r="A32" s="152"/>
      <c r="B32" s="158"/>
      <c r="C32" s="200"/>
      <c r="D32" s="175">
        <v>0</v>
      </c>
      <c r="E32" s="175">
        <v>0</v>
      </c>
      <c r="F32" s="379">
        <f>SUM(D32:E32)</f>
        <v>0</v>
      </c>
      <c r="G32" s="201"/>
      <c r="H32" s="160"/>
    </row>
    <row r="33" spans="1:8" ht="15" customHeight="1" x14ac:dyDescent="0.25">
      <c r="A33" s="152"/>
      <c r="B33" s="158"/>
      <c r="C33" s="202"/>
      <c r="D33" s="175">
        <v>0</v>
      </c>
      <c r="E33" s="175">
        <v>0</v>
      </c>
      <c r="F33" s="379">
        <f>SUM(D33:E33)</f>
        <v>0</v>
      </c>
      <c r="G33" s="201"/>
      <c r="H33" s="160"/>
    </row>
    <row r="34" spans="1:8" ht="15" customHeight="1" x14ac:dyDescent="0.25">
      <c r="A34" s="152"/>
      <c r="B34" s="158"/>
      <c r="C34" s="202"/>
      <c r="D34" s="175">
        <v>0</v>
      </c>
      <c r="E34" s="175">
        <v>0</v>
      </c>
      <c r="F34" s="379">
        <f>SUM(D34:E34)</f>
        <v>0</v>
      </c>
      <c r="G34" s="201"/>
      <c r="H34" s="160"/>
    </row>
    <row r="35" spans="1:8" ht="12" customHeight="1" thickBot="1" x14ac:dyDescent="0.3">
      <c r="A35" s="152"/>
      <c r="B35" s="378"/>
      <c r="C35" s="375"/>
      <c r="D35" s="177">
        <v>0</v>
      </c>
      <c r="E35" s="177">
        <v>0</v>
      </c>
      <c r="F35" s="382">
        <f>SUM(D35:E35)</f>
        <v>0</v>
      </c>
      <c r="G35" s="376"/>
      <c r="H35" s="160"/>
    </row>
    <row r="36" spans="1:8" ht="15" customHeight="1" thickTop="1" thickBot="1" x14ac:dyDescent="0.3">
      <c r="B36" s="378"/>
      <c r="C36" s="493" t="s">
        <v>563</v>
      </c>
      <c r="D36" s="384">
        <f>SUM(D32:D35)</f>
        <v>0</v>
      </c>
      <c r="E36" s="385">
        <f>SUM(E32:E35)</f>
        <v>0</v>
      </c>
      <c r="F36" s="383">
        <f>SUM(D36:E36)</f>
        <v>0</v>
      </c>
      <c r="G36" s="492"/>
      <c r="H36" s="160"/>
    </row>
    <row r="37" spans="1:8" ht="15" customHeight="1" thickBot="1" x14ac:dyDescent="0.3">
      <c r="B37" s="378"/>
      <c r="F37" s="270"/>
      <c r="H37" s="160"/>
    </row>
    <row r="38" spans="1:8" ht="15" customHeight="1" thickTop="1" thickBot="1" x14ac:dyDescent="0.3">
      <c r="B38" s="378"/>
      <c r="E38" s="516" t="s">
        <v>768</v>
      </c>
      <c r="F38" s="517">
        <f>'Form 5A '!M27</f>
        <v>0</v>
      </c>
      <c r="H38" s="160"/>
    </row>
    <row r="39" spans="1:8" ht="15" customHeight="1" thickTop="1" x14ac:dyDescent="0.25">
      <c r="B39" s="378"/>
      <c r="F39" s="377" t="str">
        <f>IF(F36&lt;&gt;'Form 5A '!M27,"ERROR - Total Rent Subsidy Sources does not match Uses","")</f>
        <v/>
      </c>
      <c r="H39" s="160"/>
    </row>
    <row r="40" spans="1:8" ht="15" customHeight="1" thickBot="1" x14ac:dyDescent="0.3">
      <c r="B40" s="162"/>
      <c r="C40" s="370"/>
      <c r="D40" s="163"/>
      <c r="E40" s="163"/>
      <c r="F40" s="163"/>
      <c r="G40" s="163"/>
      <c r="H40" s="164"/>
    </row>
  </sheetData>
  <mergeCells count="16">
    <mergeCell ref="C8:G8"/>
    <mergeCell ref="C30:C31"/>
    <mergeCell ref="D30:D31"/>
    <mergeCell ref="E30:E31"/>
    <mergeCell ref="F30:F31"/>
    <mergeCell ref="G30:G31"/>
    <mergeCell ref="C22:C23"/>
    <mergeCell ref="D22:D23"/>
    <mergeCell ref="E22:E23"/>
    <mergeCell ref="F22:F23"/>
    <mergeCell ref="G22:G23"/>
    <mergeCell ref="C11:C12"/>
    <mergeCell ref="D11:D12"/>
    <mergeCell ref="E11:E12"/>
    <mergeCell ref="F11:F12"/>
    <mergeCell ref="G11:G12"/>
  </mergeCells>
  <printOptions horizontalCentered="1" verticalCentered="1"/>
  <pageMargins left="0.7" right="0.7" top="0.91874999999999996" bottom="1" header="0.35" footer="0.3"/>
  <pageSetup orientation="landscape" r:id="rId1"/>
  <headerFooter>
    <oddHeader>&amp;C&amp;"Arial,Bold"&amp;14Form 8B
Operating, Service and Rent Subsidy Sources</oddHeader>
    <oddFooter>&amp;LForm 8B Operating, Service and Rent Subsidy Sources</oddFooter>
  </headerFooter>
  <drawing r:id="rId2"/>
  <extLst>
    <ext xmlns:x14="http://schemas.microsoft.com/office/spreadsheetml/2009/9/main" uri="{78C0D931-6437-407d-A8EE-F0AAD7539E65}">
      <x14:conditionalFormattings>
        <x14:conditionalFormatting xmlns:xm="http://schemas.microsoft.com/office/excel/2006/main">
          <x14:cfRule type="cellIs" priority="1" operator="notEqual" id="{6468133A-DE54-484A-80C5-DFE2D02383E2}">
            <xm:f>'Form 5A '!$M$27</xm:f>
            <x14:dxf>
              <font>
                <b/>
                <i val="0"/>
                <color rgb="FFFF0000"/>
              </font>
              <fill>
                <patternFill>
                  <bgColor rgb="FFFFFF00"/>
                </patternFill>
              </fill>
            </x14:dxf>
          </x14:cfRule>
          <x14:cfRule type="cellIs" priority="2" operator="notEqual" id="{35520577-6A77-4E57-BB10-E8371AC8D703}">
            <xm:f>'Form 5A '!$M$27</xm:f>
            <x14:dxf>
              <font>
                <b/>
                <i val="0"/>
                <color rgb="FFFF0000"/>
              </font>
              <fill>
                <patternFill>
                  <bgColor rgb="FFFFFF00"/>
                </patternFill>
              </fill>
            </x14:dxf>
          </x14:cfRule>
          <xm:sqref>F36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101</vt:i4>
      </vt:variant>
    </vt:vector>
  </HeadingPairs>
  <TitlesOfParts>
    <vt:vector size="115" baseType="lpstr">
      <vt:lpstr>Under_the_Hood</vt:lpstr>
      <vt:lpstr>Form 2a</vt:lpstr>
      <vt:lpstr>ESDS-UnderTheHood</vt:lpstr>
      <vt:lpstr>Form 2b</vt:lpstr>
      <vt:lpstr>2c. LIHTC self-score</vt:lpstr>
      <vt:lpstr>Form 3</vt:lpstr>
      <vt:lpstr>Form 4</vt:lpstr>
      <vt:lpstr>Form 5A </vt:lpstr>
      <vt:lpstr>Form 5B</vt:lpstr>
      <vt:lpstr>Form 5C</vt:lpstr>
      <vt:lpstr>ProForma At-A-Glance</vt:lpstr>
      <vt:lpstr>Form 6</vt:lpstr>
      <vt:lpstr>LIHTC_ScoringLists</vt:lpstr>
      <vt:lpstr>HTF Rollup</vt:lpstr>
      <vt:lpstr>'Form 6'!_ftn1</vt:lpstr>
      <vt:lpstr>'Form 6'!_ftnref1</vt:lpstr>
      <vt:lpstr>Above_Below</vt:lpstr>
      <vt:lpstr>BuildingType</vt:lpstr>
      <vt:lpstr>BuildintType</vt:lpstr>
      <vt:lpstr>Built_For</vt:lpstr>
      <vt:lpstr>'Form 2b'!Check10</vt:lpstr>
      <vt:lpstr>'Form 2b'!Check12</vt:lpstr>
      <vt:lpstr>'Form 2b'!Check13</vt:lpstr>
      <vt:lpstr>'Form 2b'!Check15</vt:lpstr>
      <vt:lpstr>'Form 2b'!Check16</vt:lpstr>
      <vt:lpstr>'Form 2b'!Check17</vt:lpstr>
      <vt:lpstr>'Form 2b'!Check18</vt:lpstr>
      <vt:lpstr>credit_limits</vt:lpstr>
      <vt:lpstr>DevFees</vt:lpstr>
      <vt:lpstr>eligible_tribes</vt:lpstr>
      <vt:lpstr>federal_funding_sources</vt:lpstr>
      <vt:lpstr>FivePoints</vt:lpstr>
      <vt:lpstr>FourPoints</vt:lpstr>
      <vt:lpstr>FourSixEight</vt:lpstr>
      <vt:lpstr>FunderType</vt:lpstr>
      <vt:lpstr>FundingType</vt:lpstr>
      <vt:lpstr>HalfToFive</vt:lpstr>
      <vt:lpstr>HalfToTen</vt:lpstr>
      <vt:lpstr>higher_income</vt:lpstr>
      <vt:lpstr>Historic</vt:lpstr>
      <vt:lpstr>Homeless75</vt:lpstr>
      <vt:lpstr>ID_of_Interest</vt:lpstr>
      <vt:lpstr>in_within</vt:lpstr>
      <vt:lpstr>Inc_Higher</vt:lpstr>
      <vt:lpstr>Inc_Lower</vt:lpstr>
      <vt:lpstr>Inc_percent</vt:lpstr>
      <vt:lpstr>job_centers</vt:lpstr>
      <vt:lpstr>KC_HTF</vt:lpstr>
      <vt:lpstr>KC_only</vt:lpstr>
      <vt:lpstr>LIHTC_Type</vt:lpstr>
      <vt:lpstr>local_funding_counties</vt:lpstr>
      <vt:lpstr>local_funding_sources</vt:lpstr>
      <vt:lpstr>local_funding_types</vt:lpstr>
      <vt:lpstr>location_eff</vt:lpstr>
      <vt:lpstr>lower_income</vt:lpstr>
      <vt:lpstr>Mandatories</vt:lpstr>
      <vt:lpstr>MandCheck</vt:lpstr>
      <vt:lpstr>MandOr5</vt:lpstr>
      <vt:lpstr>NPSponsor</vt:lpstr>
      <vt:lpstr>OnePoint</vt:lpstr>
      <vt:lpstr>OneToFive</vt:lpstr>
      <vt:lpstr>OneToSix</vt:lpstr>
      <vt:lpstr>OneToSixPoints</vt:lpstr>
      <vt:lpstr>OneToTen</vt:lpstr>
      <vt:lpstr>OneTwoFourSix</vt:lpstr>
      <vt:lpstr>Points1to3</vt:lpstr>
      <vt:lpstr>Points1to5</vt:lpstr>
      <vt:lpstr>'2c. LIHTC self-score'!Print_Area</vt:lpstr>
      <vt:lpstr>'Form 2a'!Print_Area</vt:lpstr>
      <vt:lpstr>'Form 2b'!Print_Area</vt:lpstr>
      <vt:lpstr>'Form 4'!Print_Area</vt:lpstr>
      <vt:lpstr>'Form 5A '!Print_Area</vt:lpstr>
      <vt:lpstr>'Form 5B'!Print_Area</vt:lpstr>
      <vt:lpstr>'Form 6'!Print_Area</vt:lpstr>
      <vt:lpstr>'ProForma At-A-Glance'!Print_Area</vt:lpstr>
      <vt:lpstr>'2c. LIHTC self-score'!Print_Titles</vt:lpstr>
      <vt:lpstr>'Form 2b'!Print_Titles</vt:lpstr>
      <vt:lpstr>RentSubsType</vt:lpstr>
      <vt:lpstr>Senior_SpecNeeds</vt:lpstr>
      <vt:lpstr>SevenPoints</vt:lpstr>
      <vt:lpstr>SeventeenPoints</vt:lpstr>
      <vt:lpstr>SixOrEight</vt:lpstr>
      <vt:lpstr>Spec_Needs</vt:lpstr>
      <vt:lpstr>SpecNeeds20</vt:lpstr>
      <vt:lpstr>TenPoints</vt:lpstr>
      <vt:lpstr>'2c. LIHTC self-score'!Text12</vt:lpstr>
      <vt:lpstr>'Form 2b'!Text12</vt:lpstr>
      <vt:lpstr>'Form 2b'!Text16</vt:lpstr>
      <vt:lpstr>'Form 4'!Text16</vt:lpstr>
      <vt:lpstr>'Form 2b'!Text17</vt:lpstr>
      <vt:lpstr>'Form 2b'!Text18</vt:lpstr>
      <vt:lpstr>'Form 4'!Text18</vt:lpstr>
      <vt:lpstr>'Form 2b'!Text19</vt:lpstr>
      <vt:lpstr>'Form 4'!Text19</vt:lpstr>
      <vt:lpstr>'Form 6'!Text19</vt:lpstr>
      <vt:lpstr>'Form 2b'!Text20</vt:lpstr>
      <vt:lpstr>'Form 2b'!Text23</vt:lpstr>
      <vt:lpstr>'Form 6'!Text25</vt:lpstr>
      <vt:lpstr>'Form 2b'!Text5</vt:lpstr>
      <vt:lpstr>ThreeOrFive</vt:lpstr>
      <vt:lpstr>ThreeOrSeven</vt:lpstr>
      <vt:lpstr>ThreePoints</vt:lpstr>
      <vt:lpstr>TwoFiveSeven</vt:lpstr>
      <vt:lpstr>TwoFourSixEight</vt:lpstr>
      <vt:lpstr>TwoPoints</vt:lpstr>
      <vt:lpstr>TwoThreeFive</vt:lpstr>
      <vt:lpstr>TwoTo7</vt:lpstr>
      <vt:lpstr>UnitAMI</vt:lpstr>
      <vt:lpstr>Years</vt:lpstr>
      <vt:lpstr>Yes_or_No</vt:lpstr>
      <vt:lpstr>YesNo</vt:lpstr>
      <vt:lpstr>'2c. LIHTC self-score'!Z_1B6CD137_2613_4D41_AC2A_F2F894E3C087_.wvu.PrintArea</vt:lpstr>
      <vt:lpstr>'Form 2b'!Z_1B6CD137_2613_4D41_AC2A_F2F894E3C087_.wvu.PrintArea</vt:lpstr>
      <vt:lpstr>'Form 4'!Z_1B6CD137_2613_4D41_AC2A_F2F894E3C087_.wvu.PrintArea</vt:lpstr>
      <vt:lpstr>'Form 5A '!Z_1B6CD137_2613_4D41_AC2A_F2F894E3C087_.wvu.PrintArea</vt:lpstr>
    </vt:vector>
  </TitlesOfParts>
  <Company>ICF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14234</dc:creator>
  <cp:lastModifiedBy>Gregerson, Caroline</cp:lastModifiedBy>
  <cp:lastPrinted>2016-07-06T18:51:46Z</cp:lastPrinted>
  <dcterms:created xsi:type="dcterms:W3CDTF">2005-01-27T17:47:49Z</dcterms:created>
  <dcterms:modified xsi:type="dcterms:W3CDTF">2021-03-16T20:50:58Z</dcterms:modified>
</cp:coreProperties>
</file>